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65521" windowWidth="7725" windowHeight="8340" activeTab="3"/>
  </bookViews>
  <sheets>
    <sheet name=" 商品リスト" sheetId="1" r:id="rId1"/>
    <sheet name="商品リスト" sheetId="2" state="veryHidden" r:id="rId2"/>
    <sheet name="標準グラフ" sheetId="3" r:id="rId3"/>
    <sheet name="「濃醇・甘口傾向の強い商品」のグラフ" sheetId="4" r:id="rId4"/>
  </sheets>
  <externalReferences>
    <externalReference r:id="rId7"/>
    <externalReference r:id="rId8"/>
  </externalReferences>
  <definedNames>
    <definedName name="_xlnm._FilterDatabase" localSheetId="0" hidden="1">' 商品リスト'!$A$2:$H$245</definedName>
    <definedName name="_xlnm._FilterDatabase" localSheetId="1" hidden="1">'商品リスト'!$A$2:$N$245</definedName>
    <definedName name="H16by製造状況表合計値" localSheetId="0">'[1]ﾃﾞｰﾀ貼付ｼｰﾄ'!#REF!</definedName>
    <definedName name="H16by製造状況表合計値" localSheetId="3">'[1]ﾃﾞｰﾀ貼付ｼｰﾄ'!#REF!</definedName>
    <definedName name="H16by製造状況表合計値" localSheetId="1">'[1]ﾃﾞｰﾀ貼付ｼｰﾄ'!#REF!</definedName>
    <definedName name="H16by製造状況表合計値">'[1]ﾃﾞｰﾀ貼付ｼｰﾄ'!#REF!</definedName>
    <definedName name="_xlnm.Print_Area" localSheetId="0">' 商品リスト'!$A$1:$H$226</definedName>
    <definedName name="_xlnm.Print_Area" localSheetId="3">'「濃醇・甘口傾向の強い商品」のグラフ'!$D$1:$J$37</definedName>
    <definedName name="_xlnm.Print_Area" localSheetId="1">'商品リスト'!$A$1:$N$226</definedName>
    <definedName name="_xlnm.Print_Area" localSheetId="2">'標準グラフ'!$D$1:$J$37</definedName>
    <definedName name="_xlnm.Print_Titles" localSheetId="0">' 商品リスト'!$A:$A,' 商品リスト'!$2:$2</definedName>
    <definedName name="_xlnm.Print_Titles" localSheetId="1">'商品リスト'!$A:$A,'商品リスト'!$2:$2</definedName>
    <definedName name="テーブル1" localSheetId="0">#REF!</definedName>
    <definedName name="テーブル1">#REF!</definedName>
    <definedName name="京都府" localSheetId="0">'標準グラフ'!#REF!</definedName>
    <definedName name="京都府" localSheetId="3">'「濃醇・甘口傾向の強い商品」のグラフ'!#REF!</definedName>
    <definedName name="京都府">'標準グラフ'!#REF!</definedName>
    <definedName name="滋賀県" localSheetId="0">'標準グラフ'!#REF!</definedName>
    <definedName name="滋賀県" localSheetId="3">'「濃醇・甘口傾向の強い商品」のグラフ'!#REF!</definedName>
    <definedName name="滋賀県">'標準グラフ'!#REF!</definedName>
    <definedName name="署CD" localSheetId="0">'[2]前年提出者'!#REF!</definedName>
    <definedName name="署CD" localSheetId="3">'[2]前年提出者'!#REF!</definedName>
    <definedName name="署CD" localSheetId="1">'[2]前年提出者'!#REF!</definedName>
    <definedName name="署CD">'[2]前年提出者'!#REF!</definedName>
    <definedName name="署CD2" localSheetId="0">'[2]前年提出者'!#REF!</definedName>
    <definedName name="署CD2" localSheetId="3">'[2]前年提出者'!#REF!</definedName>
    <definedName name="署CD2" localSheetId="1">'[2]前年提出者'!#REF!</definedName>
    <definedName name="署CD2">'[2]前年提出者'!#REF!</definedName>
    <definedName name="大阪府" localSheetId="0">'標準グラフ'!#REF!</definedName>
    <definedName name="大阪府" localSheetId="3">'「濃醇・甘口傾向の強い商品」のグラフ'!#REF!</definedName>
    <definedName name="大阪府">'標準グラフ'!#REF!</definedName>
    <definedName name="奈良県" localSheetId="0">'標準グラフ'!#REF!</definedName>
    <definedName name="奈良県" localSheetId="3">'「濃醇・甘口傾向の強い商品」のグラフ'!#REF!</definedName>
    <definedName name="奈良県">'標準グラフ'!#REF!</definedName>
    <definedName name="府県" localSheetId="0">'標準グラフ'!#REF!</definedName>
    <definedName name="府県" localSheetId="3">'「濃醇・甘口傾向の強い商品」のグラフ'!#REF!</definedName>
    <definedName name="府県">'標準グラフ'!#REF!</definedName>
    <definedName name="兵庫県" localSheetId="0">'標準グラフ'!#REF!</definedName>
    <definedName name="兵庫県" localSheetId="3">'「濃醇・甘口傾向の強い商品」のグラフ'!#REF!</definedName>
    <definedName name="兵庫県">'標準グラフ'!#REF!</definedName>
    <definedName name="和歌山県" localSheetId="0">'標準グラフ'!#REF!</definedName>
    <definedName name="和歌山県" localSheetId="3">'「濃醇・甘口傾向の強い商品」のグラフ'!#REF!</definedName>
    <definedName name="和歌山県">'標準グラフ'!#REF!</definedName>
  </definedNames>
  <calcPr fullCalcOnLoad="1"/>
</workbook>
</file>

<file path=xl/sharedStrings.xml><?xml version="1.0" encoding="utf-8"?>
<sst xmlns="http://schemas.openxmlformats.org/spreadsheetml/2006/main" count="2286" uniqueCount="550">
  <si>
    <t>府県</t>
  </si>
  <si>
    <t>NO</t>
  </si>
  <si>
    <t>区 分</t>
  </si>
  <si>
    <t>酒 造 会 社 名</t>
  </si>
  <si>
    <r>
      <t>清酒の</t>
    </r>
    <r>
      <rPr>
        <b/>
        <sz val="24"/>
        <color indexed="10"/>
        <rFont val="HGS行書体"/>
        <family val="4"/>
      </rPr>
      <t>甘</t>
    </r>
    <r>
      <rPr>
        <b/>
        <sz val="24"/>
        <color indexed="17"/>
        <rFont val="HGS行書体"/>
        <family val="4"/>
      </rPr>
      <t>辛</t>
    </r>
    <r>
      <rPr>
        <b/>
        <sz val="24"/>
        <color indexed="8"/>
        <rFont val="HGS行書体"/>
        <family val="4"/>
      </rPr>
      <t>・</t>
    </r>
    <r>
      <rPr>
        <b/>
        <sz val="24"/>
        <color indexed="53"/>
        <rFont val="HGS行書体"/>
        <family val="4"/>
      </rPr>
      <t>濃</t>
    </r>
    <r>
      <rPr>
        <b/>
        <sz val="24"/>
        <color indexed="30"/>
        <rFont val="HGS行書体"/>
        <family val="4"/>
      </rPr>
      <t>淡</t>
    </r>
    <r>
      <rPr>
        <b/>
        <sz val="24"/>
        <color indexed="8"/>
        <rFont val="HGS行書体"/>
        <family val="4"/>
      </rPr>
      <t>グラフ</t>
    </r>
  </si>
  <si>
    <t>酒造会社名</t>
  </si>
  <si>
    <t>まる</t>
  </si>
  <si>
    <t>あらばしり</t>
  </si>
  <si>
    <t>ひやおろし</t>
  </si>
  <si>
    <t>　このグラフは、消費者の皆様に、各商品の甘辛・濃淡の違いを分かりやすく表示するため、作成しました。御活用に当たり、以下の事項に御留意ください。
①  平成27年４月に、各メーカーから提供を受けた清酒の分析結果を基に作成しています。よって、ロットの違い、保管中の変化等により、甘辛・濃淡が分析した商品と異なる可能性があります。
②　グラフでは、清酒中の酸度、日本酒度及びブドウ糖濃度を基に甘辛・濃淡を表示していますが、味覚で甘辛・濃淡を感じる要素は他にも多く存在するため、グラフの表示と実際の感じ方が異なる可能性があります。
③　グラフは、掲載されている各商品の甘辛・濃淡の違いを明確に表すために、掲載商品の中での甘辛・濃淡を比較表示しています。そのため、例えば掲載されている商品が全て甘口であった場合、辛口傾向と表示され
　た商品であっても、甘く感じる可能性があります。　　　　　　　　　　　　　　　　　　　　　　　　　　　　　　　　　　　　　　　　　　　　　　　　　　　　　　　　　　　　　　　（作成：大阪国税局）</t>
  </si>
  <si>
    <t>蔵　元　Ｐ　Ｒ</t>
  </si>
  <si>
    <t>銘　　　柄</t>
  </si>
  <si>
    <t>うねび</t>
  </si>
  <si>
    <t>CuveeKONISHI(キュベ コニシ) 麹歩合33％
  純米大吟醸ミディアムボディ</t>
  </si>
  <si>
    <t>元番号</t>
  </si>
  <si>
    <t>区　分</t>
  </si>
  <si>
    <t>府　県</t>
  </si>
  <si>
    <t>商品名</t>
  </si>
  <si>
    <t>番号</t>
  </si>
  <si>
    <t>蔵　元　Ｐ　Ｒ</t>
  </si>
  <si>
    <t>濃・甘</t>
  </si>
  <si>
    <t>○</t>
  </si>
  <si>
    <t>KONISHI チーズとよく合うお酒</t>
  </si>
  <si>
    <t>空の鶴 純米酒 ライスワイン</t>
  </si>
  <si>
    <t>超特撰 白雪江戸元禄の酒
   （復刻版）原酒</t>
  </si>
  <si>
    <t>Fu.</t>
  </si>
  <si>
    <t>極上の甘口</t>
  </si>
  <si>
    <t>製品名</t>
  </si>
  <si>
    <t>（注）：「濃・甘」欄に○の表記してある商品は、「濃醇、甘口傾向の強い商品」のグラフをご使用ください。</t>
  </si>
  <si>
    <t>滋賀県</t>
  </si>
  <si>
    <t>京都府</t>
  </si>
  <si>
    <t>大阪府</t>
  </si>
  <si>
    <t>兵庫県</t>
  </si>
  <si>
    <t>奈良県</t>
  </si>
  <si>
    <t>和歌山県</t>
  </si>
  <si>
    <t>松の花 大吟醸 藤樹</t>
  </si>
  <si>
    <t>旭日 大吟醸</t>
  </si>
  <si>
    <t>喜楽長 1996年醸造
   長期熟成酒 吟醸酒</t>
  </si>
  <si>
    <t>香の泉 天醸</t>
  </si>
  <si>
    <t>旭日 短稈渡船 純米吟醸</t>
  </si>
  <si>
    <t xml:space="preserve">純米吟醸 道灌 </t>
  </si>
  <si>
    <t>純米大吟醸 黒ラベル</t>
  </si>
  <si>
    <t>純米吟醸 道灌 穂田瑠</t>
  </si>
  <si>
    <t>純米吟醸 多賀</t>
  </si>
  <si>
    <t>吟醸純米</t>
  </si>
  <si>
    <t>湖風 純米大吟醸</t>
  </si>
  <si>
    <t>旭日 福 純米大吟醸</t>
  </si>
  <si>
    <t>東海道 草津宿 
   天井川(てんじょうがわ)</t>
  </si>
  <si>
    <t>浅茅生(あさぢを)
   特別純米 渡船六号</t>
  </si>
  <si>
    <t>香の泉 楚々淡麗</t>
  </si>
  <si>
    <t>松の花 純米酒</t>
  </si>
  <si>
    <t>浅茅生(あさぢを)
   特別純米 吟吹雪</t>
  </si>
  <si>
    <t>旭日 生酛 純米酒</t>
  </si>
  <si>
    <t>浅茅生(あさぢを)
  特別純米 “酒造り三百三十年”</t>
  </si>
  <si>
    <t>純米 まごころ</t>
  </si>
  <si>
    <t>純米 道灌 山田錦</t>
  </si>
  <si>
    <t>不老泉 山廃仕込 特別純米
   原酒 参年熟成</t>
  </si>
  <si>
    <t>喜楽長 2007年醸造 熟成純米酒</t>
  </si>
  <si>
    <t>純米酒 多賀 秋の詩</t>
  </si>
  <si>
    <t>香の泉 美彩淡露</t>
  </si>
  <si>
    <t>浅茅生(あさぢを) 特別本醸造</t>
  </si>
  <si>
    <t>東海道 草津宿
   天井川(てんじょうがわ)</t>
  </si>
  <si>
    <t>特撰 松の花</t>
  </si>
  <si>
    <t>香の泉 一番しずく</t>
  </si>
  <si>
    <t>上撰 大老辛口</t>
  </si>
  <si>
    <t>上撰 多賀</t>
  </si>
  <si>
    <t>上撰 松の花</t>
  </si>
  <si>
    <t>山田錦 大吟醸 匠</t>
  </si>
  <si>
    <t xml:space="preserve">豊祝 大吟醸 </t>
  </si>
  <si>
    <t>豊祝 吟醸</t>
  </si>
  <si>
    <t>富翁 大吟醸 山田錦</t>
  </si>
  <si>
    <t>弥栄鶴 錦蔵舞2014 純米大吟醸</t>
  </si>
  <si>
    <t>杜氏の独り言</t>
  </si>
  <si>
    <t>弥栄鶴 祭蔵舞2014</t>
  </si>
  <si>
    <t>純米吟醸 久美の浦</t>
  </si>
  <si>
    <t>純米吟醸 玉乃光 酒魂</t>
  </si>
  <si>
    <t>純米大吟醸 松の翆</t>
  </si>
  <si>
    <t>特撰 純米吟醸 黄桜</t>
  </si>
  <si>
    <t>純米吟醸 匠</t>
  </si>
  <si>
    <t>富翁 純米吟醸 祇園小町</t>
  </si>
  <si>
    <t>英勲 純米吟醸 古都千年</t>
  </si>
  <si>
    <t>弥栄鶴 亀の尾蔵舞2014</t>
  </si>
  <si>
    <t>純米大吟醸 玉乃光 備前雄町100％</t>
  </si>
  <si>
    <t>古都 純米吟醸</t>
  </si>
  <si>
    <t>純米大吟醸 松屋久兵衛</t>
  </si>
  <si>
    <t>純米大吟醸 久美の浦</t>
  </si>
  <si>
    <t>純米大吟醸 白吟のしずく</t>
  </si>
  <si>
    <t>純米吟醸 金鵄正宗</t>
  </si>
  <si>
    <t>聚楽第 純米大吟醸</t>
  </si>
  <si>
    <t>英勲 純米大吟醸 井筒屋伊兵衛</t>
  </si>
  <si>
    <t>弥栄鶴 祝蔵舞2014</t>
  </si>
  <si>
    <t>西陣 特別純米</t>
  </si>
  <si>
    <t>長老 丹波一滴</t>
  </si>
  <si>
    <t>富翁 山田錦 純米酒</t>
  </si>
  <si>
    <t>香田</t>
  </si>
  <si>
    <t>特別本醸造 久美の浦</t>
  </si>
  <si>
    <t>酒呑童子</t>
  </si>
  <si>
    <t>本造り 黄桜</t>
  </si>
  <si>
    <t>まるたけえびす 本醸造</t>
  </si>
  <si>
    <t>吟醸生酒 篁(タカムラ)</t>
  </si>
  <si>
    <t>大吟醸 ふりーらん</t>
  </si>
  <si>
    <t>純米吟醸 元朝(ガンチョウ)</t>
  </si>
  <si>
    <t>純米大吟 米の華</t>
  </si>
  <si>
    <t>百五十九年目乃お酒</t>
  </si>
  <si>
    <t>純米 三輪福</t>
  </si>
  <si>
    <t>純米酒 元朝(ガンチョウ)</t>
  </si>
  <si>
    <t>原酒 三輪福</t>
  </si>
  <si>
    <t>上撰 元朝(ガンチョウ)</t>
  </si>
  <si>
    <t>日本盛 大吟醸</t>
  </si>
  <si>
    <t>大吟醸</t>
  </si>
  <si>
    <t>神鷹 吟醸</t>
  </si>
  <si>
    <t>大坂屋長兵衛 大吟醸</t>
  </si>
  <si>
    <t>生酛 大吟醸</t>
  </si>
  <si>
    <t>超特撰大吟醸 但馬</t>
  </si>
  <si>
    <t>仙介 大吟醸</t>
  </si>
  <si>
    <t>龍力 大吟醸
   米のささやき YK40-50</t>
  </si>
  <si>
    <t>大吟醸 凛美</t>
  </si>
  <si>
    <t>空の鶴 大吟醸酒</t>
  </si>
  <si>
    <t>KONISHI 大吟醸ひやしぼり</t>
  </si>
  <si>
    <t>大吟醸 神鷹</t>
  </si>
  <si>
    <t>大吟醸 千代の縁</t>
  </si>
  <si>
    <t>超特撰白鷹</t>
  </si>
  <si>
    <t>純米大吟醸 路上有花 黒牡丹</t>
  </si>
  <si>
    <t>竹泉 純米吟醸 幸の鳥</t>
  </si>
  <si>
    <t>仙介 純米大吟醸</t>
  </si>
  <si>
    <t>沢の鶴 純米大吟醸 「瑞兆」</t>
  </si>
  <si>
    <t>純米大吟醸 無限大</t>
  </si>
  <si>
    <t>純米吟醸 盛典</t>
  </si>
  <si>
    <t>竹泉 純米大吟醸 幸の鳥</t>
  </si>
  <si>
    <t>八重垣 純米吟醸 山田錦</t>
  </si>
  <si>
    <t>竹泉 純米大吟醸</t>
  </si>
  <si>
    <t>鳳鳴 純米吟醸</t>
  </si>
  <si>
    <t>超特撰 惣花</t>
  </si>
  <si>
    <t>特撰純米吟醸 但馬</t>
  </si>
  <si>
    <t>純米大吟醸 瑞福(ずいふく)</t>
  </si>
  <si>
    <t>純米大吟醸 路上有花 桃花</t>
  </si>
  <si>
    <t>八重垣 純米大吟醸 青乃無</t>
  </si>
  <si>
    <t>小鼓 純米吟醸</t>
  </si>
  <si>
    <t>純米大吟醸 雄町の風</t>
  </si>
  <si>
    <t>超特撰 黒松白鹿 
　豪華千年壽 純米大吟醸</t>
  </si>
  <si>
    <t>純米吟醸 龍力</t>
  </si>
  <si>
    <t>空の鶴 純米大吟醸酒</t>
  </si>
  <si>
    <t>純米大吟醸 路上有花 葵</t>
  </si>
  <si>
    <t>仙介 特別純米</t>
  </si>
  <si>
    <t>竹泉 醇辛</t>
  </si>
  <si>
    <t>金松白鷹</t>
  </si>
  <si>
    <t>八重垣 純米</t>
  </si>
  <si>
    <t>日本盛 特別純米酒</t>
  </si>
  <si>
    <t>特別純米</t>
  </si>
  <si>
    <t>特別純米酒 山田錦</t>
  </si>
  <si>
    <t>沢の鶴 純米酒 山田錦</t>
  </si>
  <si>
    <t>八重垣 純米 兵庫北錦</t>
  </si>
  <si>
    <t>神鷹 純米明石</t>
  </si>
  <si>
    <t>杜氏の蔵</t>
  </si>
  <si>
    <t>鳳鳴 田舎酒 純米</t>
  </si>
  <si>
    <t>特別純米酒 杯千酒</t>
  </si>
  <si>
    <t>純米酒 但馬（黄ラベル）</t>
  </si>
  <si>
    <t>山廃純米 雲のごとく</t>
  </si>
  <si>
    <t>沢の鶴 米だけの酒</t>
  </si>
  <si>
    <t>特別純米酒 盛典</t>
  </si>
  <si>
    <t>福寿 純米酒 「御影郷」</t>
  </si>
  <si>
    <t>特別純米 龍力 生酛仕込み</t>
  </si>
  <si>
    <t>灘一 純米酒</t>
  </si>
  <si>
    <t>特撰 黒松白鹿 
　黒松 純米 もち四段仕込</t>
  </si>
  <si>
    <t>夫婦杉 自然米酒</t>
  </si>
  <si>
    <t>日本盛 特別本醸造 山田錦</t>
  </si>
  <si>
    <t>仙介 特別本醸造</t>
  </si>
  <si>
    <t>黒松白鷹</t>
  </si>
  <si>
    <t>上撰 樽酒</t>
  </si>
  <si>
    <t>沢の鶴 上撰本醸造 辛口</t>
  </si>
  <si>
    <t>上撰</t>
  </si>
  <si>
    <t>鳳鳴 本醸造 からくち</t>
  </si>
  <si>
    <t>特撰本醸造 但馬</t>
  </si>
  <si>
    <t>特撰 飛翔</t>
  </si>
  <si>
    <t>花蔵</t>
  </si>
  <si>
    <t>特別本醸造 誠龍 龍力</t>
  </si>
  <si>
    <t>特撰 黒松白鹿 特別本醸造 山田錦</t>
  </si>
  <si>
    <t>空の鶴 本醸造原酒</t>
  </si>
  <si>
    <t>灘一 超特撰</t>
  </si>
  <si>
    <t>特撰 黒松白鹿 本醸造 四段仕込</t>
  </si>
  <si>
    <t>灘一 上撰</t>
  </si>
  <si>
    <t>灘一 上撰 原酒</t>
  </si>
  <si>
    <t>瑞穂黒松剣菱</t>
  </si>
  <si>
    <t>神鷹 かみたかパック</t>
  </si>
  <si>
    <t>播州錦 佳撰</t>
  </si>
  <si>
    <t>播州錦 上撰</t>
  </si>
  <si>
    <t>極上黒松剣菱</t>
  </si>
  <si>
    <t>黒松剣菱</t>
  </si>
  <si>
    <t>剣菱</t>
  </si>
  <si>
    <t>上撰 ワンカップ</t>
  </si>
  <si>
    <t>鳳鳴 ゆとり</t>
  </si>
  <si>
    <t>嬉長(きちょう) 大吟醸</t>
  </si>
  <si>
    <t>大吟醸 白檮(はくじゅ)</t>
  </si>
  <si>
    <t>大吟醸 豊祝</t>
  </si>
  <si>
    <t>梅乃宿 備前雄町 純米大吟醸</t>
  </si>
  <si>
    <t>奈良吟</t>
  </si>
  <si>
    <t>梅乃宿 紅梅 純米吟醸</t>
  </si>
  <si>
    <t>貴仙寿 吉兆</t>
  </si>
  <si>
    <t>五神 「酒蔵」 純米吟醸</t>
  </si>
  <si>
    <t>純米吟醸 大和の清酒</t>
  </si>
  <si>
    <t>白滴 純米吟醸</t>
  </si>
  <si>
    <t>純米吟醸 無上盃</t>
  </si>
  <si>
    <t>上品寺屋</t>
  </si>
  <si>
    <t>梅乃宿 葛城 純米大吟醸</t>
  </si>
  <si>
    <t>春鹿 純米大吟醸</t>
  </si>
  <si>
    <t>純米大吟醸 談山</t>
  </si>
  <si>
    <t>猩々 純米大吟醸</t>
  </si>
  <si>
    <t>菊司 菩提酛 純米</t>
  </si>
  <si>
    <t>菩提もと 純米 升平</t>
  </si>
  <si>
    <t>菩提酛 純米酒</t>
  </si>
  <si>
    <t>五神 山乃かみ酵母仕込 純米酒</t>
  </si>
  <si>
    <t>万代老松</t>
  </si>
  <si>
    <t>春鹿 純米 超辛口</t>
  </si>
  <si>
    <t>五神 特別純米酒</t>
  </si>
  <si>
    <t>特別純米 談山</t>
  </si>
  <si>
    <t>五神 奈良うるはし 純米酒</t>
  </si>
  <si>
    <t>萬穣 三日踊 特別純米</t>
  </si>
  <si>
    <t>朱雀門</t>
  </si>
  <si>
    <t>倭(やまと)</t>
  </si>
  <si>
    <t>猩々 純米酒 ちくよう</t>
  </si>
  <si>
    <t>風の森 秋津穂 純米しぼり華</t>
  </si>
  <si>
    <t>特別純米 御代菊(みよきく)
   奈良うるはし</t>
  </si>
  <si>
    <t>梅乃宿 本醸造</t>
  </si>
  <si>
    <t>御代菊 (みよきく)</t>
  </si>
  <si>
    <t>猩々 特別本醸造</t>
  </si>
  <si>
    <t>本醸造 出世男</t>
  </si>
  <si>
    <t>春鹿 本醸造 極味</t>
  </si>
  <si>
    <t>上撰 升平</t>
  </si>
  <si>
    <t>万代生長 特撰</t>
  </si>
  <si>
    <t>上撰 談山</t>
  </si>
  <si>
    <t>嬉長(きちょう) 上撰</t>
  </si>
  <si>
    <t>紀土 純米吟醸</t>
  </si>
  <si>
    <t>紀土 純米大吟醸</t>
  </si>
  <si>
    <t>純真無垢 純米大吟醸</t>
  </si>
  <si>
    <t>純米吟醸 紀伊国屋文左衛門</t>
  </si>
  <si>
    <t>爪剥酒(つまむきのさけ)</t>
  </si>
  <si>
    <t>純米吟醸 南方</t>
  </si>
  <si>
    <t>純米吟醸 黒牛</t>
  </si>
  <si>
    <t>辛口純米酒 いち辛</t>
  </si>
  <si>
    <t>紀土 純米酒</t>
  </si>
  <si>
    <t>純米酒 紀伊国屋文左衛門</t>
  </si>
  <si>
    <t>純米酒 黒牛</t>
  </si>
  <si>
    <t xml:space="preserve">純米 太平洋 </t>
  </si>
  <si>
    <t>長久 本醸造</t>
  </si>
  <si>
    <t>辛口本醸造 紀州五十五万石</t>
  </si>
  <si>
    <t>長久 上撰</t>
  </si>
  <si>
    <t>上撰 世界一統</t>
  </si>
  <si>
    <t>上撰 太平洋</t>
  </si>
  <si>
    <t>川島酒造（株）</t>
  </si>
  <si>
    <t>藤居本家</t>
  </si>
  <si>
    <t>喜多酒造（株）</t>
  </si>
  <si>
    <t>竹内酒造（株）</t>
  </si>
  <si>
    <t>太田酒造（株）</t>
  </si>
  <si>
    <t>（株）福井弥平商店</t>
  </si>
  <si>
    <t>多賀（株）</t>
  </si>
  <si>
    <t>古川酒造（有）</t>
  </si>
  <si>
    <t>（有）平井商店</t>
  </si>
  <si>
    <t>上原酒造（株）</t>
  </si>
  <si>
    <t>（株）京姫酒造</t>
  </si>
  <si>
    <t>（株）豊澤本店</t>
  </si>
  <si>
    <t>黄桜（株）</t>
  </si>
  <si>
    <t>（株）北川本家</t>
  </si>
  <si>
    <t>竹野酒造（有）</t>
  </si>
  <si>
    <t>熊野酒造（有）</t>
  </si>
  <si>
    <t>玉乃光酒造（株）</t>
  </si>
  <si>
    <t>（株）山本本家</t>
  </si>
  <si>
    <t>齊藤酒造（株）</t>
  </si>
  <si>
    <t>佐々木酒造（株）</t>
  </si>
  <si>
    <t>キンシ正宗（株）</t>
  </si>
  <si>
    <t>ハクレイ酒造（株）</t>
  </si>
  <si>
    <t>（有）長老</t>
  </si>
  <si>
    <t>寺田酒造（有）</t>
  </si>
  <si>
    <t>清鶴酒造（株）</t>
  </si>
  <si>
    <t>井坂酒造場</t>
  </si>
  <si>
    <t>日本盛（株）</t>
  </si>
  <si>
    <t>白鶴酒造（株）</t>
  </si>
  <si>
    <t>江井ヶ嶋酒造（株）</t>
  </si>
  <si>
    <t>大関（株）</t>
  </si>
  <si>
    <t>菊正宗酒造（株）</t>
  </si>
  <si>
    <t>（株）神戸酒心館</t>
  </si>
  <si>
    <t>此の友酒造（株）</t>
  </si>
  <si>
    <t>泉酒造（株）</t>
  </si>
  <si>
    <t>（株）本田商店</t>
  </si>
  <si>
    <t>都美人酒造（株）</t>
  </si>
  <si>
    <t>西海酒造（株）</t>
  </si>
  <si>
    <t>小西酒造（株）富士山蔵</t>
  </si>
  <si>
    <t>千年一酒造（株）</t>
  </si>
  <si>
    <t>白鷹（株）</t>
  </si>
  <si>
    <t>（株）西山酒造場</t>
  </si>
  <si>
    <t>田治米（名）</t>
  </si>
  <si>
    <t>沢の鶴（株）</t>
  </si>
  <si>
    <t>（名）岡田本家</t>
  </si>
  <si>
    <t>ヤヱガキ酒造（株）</t>
  </si>
  <si>
    <t>鳳鳴酒造（株）</t>
  </si>
  <si>
    <t>富久錦（株）</t>
  </si>
  <si>
    <t>辰馬本家酒造（株）</t>
  </si>
  <si>
    <t>キング醸造（株）</t>
  </si>
  <si>
    <t>松竹梅酒造（株）</t>
  </si>
  <si>
    <t>八鹿酒造（有）</t>
  </si>
  <si>
    <t>剣菱酒造（株）</t>
  </si>
  <si>
    <t>上田酒造（株）</t>
  </si>
  <si>
    <t>奈良豊澤酒造（株）</t>
  </si>
  <si>
    <t>梅乃宿酒造（株）</t>
  </si>
  <si>
    <t>中谷酒造（株）</t>
  </si>
  <si>
    <t>五條酒造（株）</t>
  </si>
  <si>
    <t>八木酒造（株）</t>
  </si>
  <si>
    <t>（株）今西清兵衛商店</t>
  </si>
  <si>
    <t>河合酒造（株）</t>
  </si>
  <si>
    <t>西内酒造（西内 康雄）</t>
  </si>
  <si>
    <t>北村酒造（株）</t>
  </si>
  <si>
    <t>菊司醸造（株）</t>
  </si>
  <si>
    <t>藤村酒造（株）</t>
  </si>
  <si>
    <t>油長酒造（株）</t>
  </si>
  <si>
    <t>平和酒造（株）</t>
  </si>
  <si>
    <t>中野ＢＣ（株）</t>
  </si>
  <si>
    <t>初光酒造（株）</t>
  </si>
  <si>
    <t>（株）世界一統</t>
  </si>
  <si>
    <t>（株）名手酒造店</t>
  </si>
  <si>
    <t>尾﨑酒造（株）</t>
  </si>
  <si>
    <t>吟醸酒</t>
  </si>
  <si>
    <t>吟醸酒</t>
  </si>
  <si>
    <t>純米吟醸酒</t>
  </si>
  <si>
    <t>純米酒</t>
  </si>
  <si>
    <t>本醸造酒</t>
  </si>
  <si>
    <t>本醸造酒</t>
  </si>
  <si>
    <t>本醸造酒</t>
  </si>
  <si>
    <t>普通酒</t>
  </si>
  <si>
    <t>普通酒</t>
  </si>
  <si>
    <t>純米酒</t>
  </si>
  <si>
    <t>純米酒</t>
  </si>
  <si>
    <t>味重視の味と香りのバランスのとれた喉ごしすっきりのコクとキレの良い綺麗な吟醸酒。琵琶湖の特産鮒寿司には相性抜群です。</t>
  </si>
  <si>
    <t>さわやかな吟醸香とスッキリとした旨さが調和した美酒</t>
  </si>
  <si>
    <t>美しい琥珀色のお酒です。熟成による味の凝縮感、がっちりした酸、上品な余韻の香り、後キレの良さを、やや冷して、常温、ぬる燗でお楽しみください。</t>
  </si>
  <si>
    <t>兵庫県特Ａ地区山田錦を40％まで磨いた大吟醸です。上品な吟醸香と奥深いコクのバランスをお楽しみいただけます。</t>
  </si>
  <si>
    <t>滋賀県発祥の短稈渡船で醸す、米の旨味を充分に引き出したやや辛口</t>
  </si>
  <si>
    <t>ふくらみのある香りと純米の旨味がマッチした辛口タイプの純米吟醸酒</t>
  </si>
  <si>
    <t>深くなめらかな味わいと穏やかな風格ある吟醸香をたたえる、山田錦の高い実力を堪能できる無濾過純米大吟醸原酒です。</t>
  </si>
  <si>
    <t>フルーティな香りと、ソフトな口当たりが特徴の純米吟醸酒</t>
  </si>
  <si>
    <t>米の旨味を存分に引き出した飲み応え十分の純米吟醸。冷やして深みのある味と吟醸香をお楽しみください。刺身、鮎の塩焼き、冷奴などに合います。</t>
  </si>
  <si>
    <t>料理と合わせやすいコクとふくらみがあり純米酒ならではのコシの強い、飲み飽きしないお酒です。</t>
  </si>
  <si>
    <t>「琵琶湖の上をさわやかな風が吹きぬける」がコンセプトです。果実系の吟醸香とコクが口中に広がり、喉越しの良いキレのある純米大吟醸です。</t>
  </si>
  <si>
    <t>華やかな香りとやわらかで上品な味わいは祝の席にぴったり</t>
  </si>
  <si>
    <t>特別に丹精こめて造り上げた、ほのかな香りと甘味のある旨味の日本酒の逸品</t>
  </si>
  <si>
    <t>すっきりとした味わいながらも米のふくよかさが感じられます。冷酒はもちろんのこと、燗酒もおすすめです。お肉など油のある料理に合います。</t>
  </si>
  <si>
    <t>すっきりとした口あたり、べたつかないサラリと切れるあと味、くせのない酒質が和食の風味をいっそう引き立てます。</t>
  </si>
  <si>
    <t>近江米100％の手づくり純米酒。自然な旨みとコクのある酒。人肌燗からぬる燗でさらに旨みが増します。湖漁の佃煮や鮎の塩焼等と一献は最高。</t>
  </si>
  <si>
    <t>やや酸味がありながらも純米のコクを感じられるお酒です。イタリアンや滋賀名産の鮒ずしにもよく合います。</t>
  </si>
  <si>
    <t>酒蔵に住みつく酵母を伝統の生酛仕込により活性化。やや辛口ながら米の旨味をもつ純米酒。さわやかな酸味が燗、ひや、冷しても楽しめる</t>
  </si>
  <si>
    <t>弊社の看板商品です。すっきりとした口当たりに食事の邪魔をしない優しい吟醸香が特徴の純米酒です。</t>
  </si>
  <si>
    <t>手造りにこだわったキレ味抜群の純米酒です。
味わい深さ、心地よい酸、キレの良さを持ったお酒に仕上がりました。</t>
  </si>
  <si>
    <t>山田錦の特徴であるきれいさを持った、香り控え目スッキリ辛口純米酒</t>
  </si>
  <si>
    <t>上原酒造の最大の特徴は酵母を添加しない山廃仕込としぼりの全量が木槽天秤しぼりであることです。味わいは蔵付天然酵母が醸す独得の酸味と旨味です。</t>
  </si>
  <si>
    <t>熟成による味わい深いコクと、酸味につつまれたなめらかなうまみが特徴です。常温、またはぬる燗にてお楽しみください。</t>
  </si>
  <si>
    <t>地元多賀町産の近江米「秋の詩」で造った純米酒。お米の旨味が堪能できます。山菜の天ぷら、里芋の煮物など、自然豊かな食事にぴったりです。</t>
  </si>
  <si>
    <t>ほどよい甘さとやさしい口あたり、ソフトな酒質が飲みやすい純米酒です。</t>
  </si>
  <si>
    <t>さらりとした飲み口にフルーティな吟醸香。弊社で最も淡麗な日本酒です。冷酒、もしくはぬる燗がよく合います。</t>
  </si>
  <si>
    <t>農薬・化学肥料不使用の有機栽培米日本晴を手造りにより濃醇で旨味のある冷して良し燗してなお良しの酒</t>
  </si>
  <si>
    <t>まろやかな味と旨さは松の花の持ち味、原点。酒は本来素朴、端正をもって極上とする。この蔵人の心意気が永々と息づいているお酒。</t>
  </si>
  <si>
    <t>新酒しぼりたての味と風味を、生貯蔵にてそのまま表現をした本醸造酒です。</t>
  </si>
  <si>
    <t>彦根藩主大老井伊直弼にちなんだ辛口のお酒。燗酒にするとおいしさが一層引き立ち、お酒も料理も進みます。刺身や鮎の塩焼き、焼き鳥におすすめです。</t>
  </si>
  <si>
    <t>普段の食事のお供や晩酌にもおすすめです。鍋料理や炊き合わせ、漬物などにも合う飽きがこないお酒です。夏は冷や、冬は燗でお楽しみください。</t>
  </si>
  <si>
    <t>麹米には近江米の逸品「玉栄」に掛米は近江米「日本晴」を配し、比良山系の伏流水で醸された松の花は深くたおやかな味わいを身上としています。</t>
  </si>
  <si>
    <t>原材料にこだわり、酒造好適米の山田錦を100％使用して醸しました。飲み飽きしない上品な吟醸香と、キレがある飲み易さが特徴です。</t>
  </si>
  <si>
    <t>香り高く、さらりとした飲み口が印象的です。それでいて味が奥深く広がっていくきれいなお酒です。</t>
  </si>
  <si>
    <t>すっきりとした飲み口にしっかりとした味わいを持ち、京都らしい優しい旨味を感じることの出来るお酒です。</t>
  </si>
  <si>
    <t>酒造りに適した山田錦を100％使い、39％まで磨き醸した大吟醸酒。おだやかな芳香（リンゴ香）、やわらかく、やさしい味わいが特長です。</t>
  </si>
  <si>
    <t>山田錦100％速醸酛で仕込みました。やや辛口でスッキリしています。さし身、魚のカルパッチョとともに、冷やしてワイングラスがおすすめです。</t>
  </si>
  <si>
    <t>京都府丹後産のコシヒカリを使用。丹後の名水を選び低温長期で仕込みました。さっぱりとした酸味となめらかな味わい。</t>
  </si>
  <si>
    <t>京都産祭り晴100％山廃で仕込みました。やや濃醇で旨口が特徴。焼とり等に合わせ、ややぬる燗で焼きものの器がおすすめです。</t>
  </si>
  <si>
    <t>京都府産米、五百万石と京の輝きを使用。吟醸酵母を使い重厚で味わい深い。冷やかぬる燗で。</t>
  </si>
  <si>
    <t>米の旨味と酸味の調和のとれたキレのある飲み口。素材の味を活かす京料理とマッチする最高のバランスを実現すべく、米本来の美味しさを追求しました。</t>
  </si>
  <si>
    <t>表千家而妙斉千宗左御家元御銘の表千家御用達の純米大吟醸酒です。懐石料理等の食事と一緒に楽しんでいただける味わいに仕上げております。</t>
  </si>
  <si>
    <t>特別栽培米「山田錦・雄町」を丹念に磨き上げ、伏見の清澄な名水と米だけで仕込んだ純米吟醸酒。ふくよかな吟醸香と濃厚な旨み、なめらかな味わい。</t>
  </si>
  <si>
    <t>ほのかに香る吟醸香、米本来のふくよかな旨味、料理に合わせやすいやわらかな口あたりが特徴です。和食は勿論、洋食でも料理を引き立てます。</t>
  </si>
  <si>
    <t>京都祇園の舞妓さんをイメージできるような、やわらかな口あたりの純米吟醸酒です。「はんなり」とうい表現がふさわしいお酒です。</t>
  </si>
  <si>
    <t>京都府産米「祝（いわい）」を55％まで精米して醸した、穏やかな香りとキリッとした口当たりが特徴の純米吟醸酒です。</t>
  </si>
  <si>
    <t>亀の尾100％速醸酛で仕込みました。ご飯との相性もよく寿司やビネガーを使った料理とともに冷やしてワイングラスがおすすめです。</t>
  </si>
  <si>
    <t>雄町米特有のやわらかな香り、酸味と旨味が調和した飲み口、ふっくらとした厚みを感じさせるボディ。いつまでも、飲み飽きしない純米大吟醸です。</t>
  </si>
  <si>
    <t>米の旨み、香りをそのままにバランスよく仕上げました。まろやかな口あたり、キレの良い喉ごしで幅のある味わいをお楽しみください。</t>
  </si>
  <si>
    <t>全量山田錦を35％精米。杜氏入魂の手造りで丁寧に醸しました。爽やかな吟醸香と上品で雑味のない綺麗な酒質です。</t>
  </si>
  <si>
    <t>兵庫産山田錦と京都産祝を使用。精米歩合50％。淡麗ながらふくらみのある味わいと豊かな吟醸香。冷やしてどうぞ。</t>
  </si>
  <si>
    <t>水仙や白桃のイメージを持つ豊かな香りがあり、華やかでみずみずしい味わいのあるお酒です。</t>
  </si>
  <si>
    <t>京都の酒米「祝」を100％使用。55％精米にて手造りで丁寧に醸造しました。クリーミーなやさしい香りと、キレの良い甘さが心地よい味わいです。</t>
  </si>
  <si>
    <t>酒造好適米の山田錦を100％使用し、じっくり低温で丁寧に仕上げた純米大吟醸酒です。果実のような吟醸香と気品のある味わいをお楽しみください。</t>
  </si>
  <si>
    <t>京都府産米「祝（いわい）」を40％まで精米して醸した、ふくらみのある豊かな味わいとフルーティーな吟醸香が特徴の純米大吟醸酒です。</t>
  </si>
  <si>
    <t>祝米発祥地京丹後産100％速醸酛で仕込みました。冷やしてワイングラスで、焼き物の器ならぬる燗がおすすめです。</t>
  </si>
  <si>
    <t>精米歩合50％の米を使用した大吟醸仕込の純米酒です。フルーティーな香りと、純米酒特有の幅のある味わいで、和食とともにお楽しみください。</t>
  </si>
  <si>
    <t>酒母に京都府産五百万石を使用。濃醇でしっかりとした喉越し。京丹波の自然から醸し出された純米酒は、冷やか常温が飲み飽きせずおすすめです。</t>
  </si>
  <si>
    <t>酒造好適米「山田錦」を100％使用の純米酒。程よい酸味が食欲を刺激し、食中酒として最適です。</t>
  </si>
  <si>
    <t>京都丹後の農家で契約栽培された山田錦を100％使用。旨味と酸味のバランスが絶妙で、冷してもぬる燗でも美しく飲めるフルーティーなお酒</t>
  </si>
  <si>
    <t>京都府産米、五百万石と京の輝きを使用。辛口仕上げでシャープな風味とすっきりした軽快な喉ごし。冷やでも燗でも。</t>
  </si>
  <si>
    <t>すっきりとした味わいとのど越しの良さが特徴、口に入れた時の甘味と後口のスーッとした爽やかなキレがクセになります。</t>
  </si>
  <si>
    <t>原料米にこだわり、丁寧に造りあげた良質の米麹を使用。穏やかで落ち着きのある香り、酸味と甘味のバランスのよい味わい、やわらかな旨みが特長です。</t>
  </si>
  <si>
    <t>米の旨みが生きている本醸造で、豊潤な中にもキレのある旨さが特徴です。味と香りのバランスのとれた燗に最適なお酒です。</t>
  </si>
  <si>
    <t>国産米山田錦を50％までみがき、多少味のある仕込をして、一年中冷蔵保存のまま、常に生酒で出荷しております。日本料理には相性がよくあいます。</t>
  </si>
  <si>
    <t>純米酒をじっくりと蔵のタンクで熟成させ米の旨味をしっかりと引き出し、またキレのある呑みやすいお酒に仕上げました。</t>
  </si>
  <si>
    <t>フルーティーな味わいとキレのある後口。</t>
  </si>
  <si>
    <t>創業文政元年より、地域に密着した昔ながらの手造りで、ふくよかな味と香りのある酒です。泉州の水なすの料理との相性がよいです。</t>
  </si>
  <si>
    <t>山田錦100％使用。冬の厳冬期にじっくりと仕込み、香り高く杜氏が五感を駆使して造った逸品をお楽しみ下さい。</t>
  </si>
  <si>
    <t>山田錦100％使用。米の旨味をしっかり引き出し、かつフルーティーな吟醸香もあり上品にお楽しみいただけるお酒です。</t>
  </si>
  <si>
    <t>コクのある辛さ。どんな肴にも合わせやすいです。</t>
  </si>
  <si>
    <t>無ろ過・本生の純米酒です。おりがらみで、濃厚な味わいが特徴です。</t>
  </si>
  <si>
    <t>飲みあきしない、やや辛口の酒。</t>
  </si>
  <si>
    <t>ワイングラスで愉しむ「大吟醸」。果実のような華やかな吟醸香とすっきり淡麗辛口でありながら、アルコール16度でしっかりとした味の軸もある大吟醸。</t>
  </si>
  <si>
    <t>フルーティーな香りと淡麗な味わいが特長の大吟醸酒。</t>
  </si>
  <si>
    <t>すっきりとした味わいと、ほのかに甘くフルーティな香りがお料理の風味を存分に活かす吟醸酒。</t>
  </si>
  <si>
    <t>大関創業者の名を冠する大吟醸です。フルーティーな吟醸香と淡麗辛口の品格ある味わいが特長です。</t>
  </si>
  <si>
    <t>華やかな香りと生酛造り特有の奥行きのある味わいがバランス良く調和した生酛大吟醸酒。お料理と合わせてお楽しみいただけるスタイリッシュな辛口酒。</t>
  </si>
  <si>
    <t>華やかな吟醸香が高く、軽快できめ細かく、優しく滑らかな味わいをもつ蔵元こだわりの一品。</t>
  </si>
  <si>
    <t>兵庫県産の特等山田錦を100％使用。低温発酵で造られたフルーティーで豊かな香りとバランスのとれた味をお楽しみ下さい。</t>
  </si>
  <si>
    <t>山田錦の特性を充分に活かした華やかな香りと米の旨味が重なり合うボディーある定番の大吟醸です。特に素材を活かした淡白な料理がより良い相性です。</t>
  </si>
  <si>
    <t>スカッとした自然風味に米の滋味が息づき、張りのある香味が味わえます。香りが邪魔をせず食中酒として楽しんでいただけます。山菜の天ぷら・貝酒蒸し</t>
  </si>
  <si>
    <t>レンゲと米糠を使い、病虫害の予防をしないで育てた安心安全の山田錦を使用し低温でゆっくりと発酵させました。フルーティな香りで芳醇な味わいです。</t>
  </si>
  <si>
    <t>グラスでカジュアルに楽しむ大吟醸。食中酒として奥行きのある味わいの大吟醸酒を気軽に！フルーティーな香りがお料理と楽しめるお酒です。</t>
  </si>
  <si>
    <t>兵庫県三木市産山田錦100％使用。日本酒の極致と言われる「水のようにさらりと飲める酒」。きめの細かさと淡麗な味わいが特徴の大吟醸酒。</t>
  </si>
  <si>
    <t>山田錦100％・精米歩合38％。平成26年酒造年度全国新酒鑑評会金賞受賞酒。造ったまま何の手も加えず瓶詰しております。濃醇で優雅な吟香(７月より)</t>
  </si>
  <si>
    <t>生酛造りによって豊かなコクと深みのある味わいを引き出された馥郁たる純米吟醸酒に仕上がりました。</t>
  </si>
  <si>
    <t>復活米・但馬強力純米大吟醸酒の特徴的な旨味。スッキリと膨らみのある味わいは、濃厚な肉料理との相性が抜群です。料理の味をさらに深く楽しめます。</t>
  </si>
  <si>
    <t>コウノトリ育む農法五百万石にて醸し熟成させました。燗酒にて米の旨味と美味しい酸味が存分に楽しめ、魚の煮付けなどと相性抜群です。</t>
  </si>
  <si>
    <t>兵庫県産の山田錦を100％使用し、米の甘みを生かしたやわらかい風味を実現。控えめに香る吟醸香は花のような甘さを感じることができます。</t>
  </si>
  <si>
    <t>山田錦を47％の精米歩合まで磨き上げ、時間をかけじっくりと醸しています。口中に含むと芳醇な香味がまろやかに広がる「味吟醸」タイプのお酒です。</t>
  </si>
  <si>
    <t>全国的にも稀な昔ながらの槽掛け天秤搾りを採用。穏やかな香りの中に純粋な米の旨みが引き出されています</t>
  </si>
  <si>
    <t>大吟醸クラスまで磨いた兵庫県産山田錦を使用。洗練された米のおいしさ、軽くまろやかな口当りで綺麗な旨みが楽しめます。　飲み方：冷、常温</t>
  </si>
  <si>
    <t>コウノトリ育む農法山田錦にて醸し熟成させました。燗にてより優しくトロリとした米の旨みと美味しい酸味が楽しめ季節野菜の煮物などに相性が良いです</t>
  </si>
  <si>
    <t>やや辛口でじんわりとした優しい余韻が特徴で、シンプルな味付けの料理と相性の良いお酒です。</t>
  </si>
  <si>
    <t>兵庫県産山田錦にて醸し、しっかり熟成させました。燗酒にてトロリとした米の旨みと美味しい酸味が楽しめます。旬魚のお刺身などと相性が良いです。</t>
  </si>
  <si>
    <t>香りをおさえめにして、キリッとした口当たりに仕上げました。白身魚等、あっさり系の料理に合います。</t>
  </si>
  <si>
    <t>芳醇な香りとまろやかな口当たりで気品あるコクが特徴の純米吟醸酒。</t>
  </si>
  <si>
    <t>上品な香りとフレッシュさがあり、米の豊かなコクとキレがあるバランスのとれた味わい。</t>
  </si>
  <si>
    <t>地元加西産の山田錦を贅沢に磨いた繊細かつ優雅な純米大吟醸酒。
酒造りの技と蔵人の感性から生まれた逸品。</t>
  </si>
  <si>
    <t>酒米・兵庫小錦の持つフルーティーで自然な甘さの純米大吟醸酒。カルパッチョなどシンプルな料理と相性が抜群。</t>
  </si>
  <si>
    <t>爽やかな青りんご、粘りのある樹脂の皮の落ち着きある香り。ナチュラルな広がりに余韻の長いバランスの良いお酒です。</t>
  </si>
  <si>
    <t>純米大吟醸酒と同じ麹を使用して醸した純米吟醸酒。小鼓の王道です。すっきりとした辛口の味わいで、湯豆腐など鍋を囲みながら楽しむお酒です。</t>
  </si>
  <si>
    <t>岡山市建部町の有機減農薬米の雄町米100％。淡路島の名水御井の清水とで醸しております。調和のとれた上品な純米大吟醸酒です。</t>
  </si>
  <si>
    <t>天与の名水西宮の「宮水」、そして白鹿伝承の技で醸しました。大吟醸らしく雑味のないとてもきれいな酒質の中にも爽やかな香りと深みのある味。</t>
  </si>
  <si>
    <t>山田錦の旨味・ふくらみを充分に引き出した適度に果実様香がある旨口酒。冷やからぬる燗まで楽しめます。和食・中華料理とも相性が良いお酒です。</t>
  </si>
  <si>
    <t>レンゲと米糠を使い、病虫害の予防をせずに育てた山田錦を45％まで精米し弊社内より湧き出る仕込み水を使用し低温でゆっくりと発酵させた香り深い酒。</t>
  </si>
  <si>
    <t>ゆったりとお酒を楽しみたい女性におくるチーズとマリアージュするお酒。フルーティーな香りとキレのある後口が特徴です。冷やしてワイングラスで！</t>
  </si>
  <si>
    <t>山田錦の純米大吟醸酒。あっさりと透き通っていながら、しっかりとしたコクがある味わい。ワイングラスでいただきたい上品なお酒です。</t>
  </si>
  <si>
    <t>造りの原点となる「麹歩合」を変えることでキレ・コクの風味が大きく変わることに着目しました。濃醇で旨みとボディ感のあるお酒に仕上げました。</t>
  </si>
  <si>
    <t>芳醇な香りと酸味、口に含むと米の甘みがなめらかに広がります。ぬる燗にするとさらにまろやかな口当たりになり飲み飽きしません。</t>
  </si>
  <si>
    <t>兵庫県産の酒米を使用し、米の旨みと美味しい酸味が存分に味わえる熟成酒です。燗酒にてより味わいが広がり、お肉料理などとも相性が良いです。</t>
  </si>
  <si>
    <t>米の旨味を最大限に活かし、生酛造りによって力強く、落ちついた呑み口に仕上げました。冷やで良し、燗で良しと幅広い層に人気のお酒です。</t>
  </si>
  <si>
    <t>流れるような酸と甘みと僅かなスパイスの刺激で厚みを感じるお酒。肉や魚、鍋料理など家庭で楽しまれるお料理全般に食中酒として最適な味わいです。</t>
  </si>
  <si>
    <t>ワイングラスで愉しむ「特別純米酒」。適度な酸味が醸し出す、ふくらみのある味わいの特別純米酒。</t>
  </si>
  <si>
    <t>地元加西産の山田錦を使用して、米本来の旨みをしっかりと引き出しました。その旨みが料理を引き立てます。</t>
  </si>
  <si>
    <t>兵庫県産山田錦を百％使用した純米酒。純米酒独特のコクと同時に、キレのある味わいが特長。</t>
  </si>
  <si>
    <t>酒米の王様とされる「山田錦」を使い、副原料を一切使わず米と米麹だけを使って造りました。仕込水は日本の名水百選に選ばれている「灘の宮水」です</t>
  </si>
  <si>
    <t>フレッシュな酸の香りが魅力的。厚みのある流れる味わいで充実感のあるお酒。お寿司や魚料理、椀ものなどと相性の良いお酒です。</t>
  </si>
  <si>
    <t>繊細な和食、特に魚料理の味を引き立てるお酒です。コクがありバランスが良く燗映えする旨口純米酒。</t>
  </si>
  <si>
    <t>豊かな香りとキレのある味わいで、和・洋・中どんな料理にも合せ易く仕上げています。クセの無い飲み心地が幅広い年代の方に好評です。</t>
  </si>
  <si>
    <t>酒造好適米「五百万石」だけで仕込みました。おふくろの味を感じさせる懐かしいコクがあり、肉じゃが等に良く合います。</t>
  </si>
  <si>
    <t>雄町米100％。お米の味の生きているやや辛口の純米酒です。純米酒をお好きな方に大好評です。</t>
  </si>
  <si>
    <t>穏やかな香りと、ふくよかで米の持ち味が生かされた味わい。軽快で後味もよい。</t>
  </si>
  <si>
    <t>伝承の山廃仕込。米のふくよかな香りと山廃仕込の特徴である奥行きと巾のある豊かな滋味が広がっていきます。　すき焼き・カキフライ</t>
  </si>
  <si>
    <t>「こだわりと値ごろ感」を合わせ持ったパック入りの純米酒です。程良い旨みの飲み飽きしないお酒です。副原料を一切使っていない米だけのお酒です。</t>
  </si>
  <si>
    <t>自社で栽培した加古川産五百万石を使用。辛口ですっきりした清酒。最後にふわっと米の甘みが香ります。　飲み方：冷、常温、熱燗</t>
  </si>
  <si>
    <t>洗練され、フレッシュでみずみずしい香り。繊細でソフトなアタック。クリーンで滑らかな辛口。すっきりとした切れ味に加え、ミネラル感がある純米酒。</t>
  </si>
  <si>
    <t>山田錦100％の生酛仕込み特別純米酒です。米の旨味と酸のバランスが良く、冷やからお燗まで楽しめます。味の濃い料理とも相性が良いお酒です。</t>
  </si>
  <si>
    <t>ワイン酵母を使用して仕込んだ酒で酸味の強い白ワインによく似た味わいです。洋食や日本料理の天ぷらとよく合います。</t>
  </si>
  <si>
    <t>選び抜かれた酒造用好適米と宮水だけから人の業が醸し出した、これぞ誠の灘生れ灘育ちの純米酒。土鍋で炊いた炊き立ての白米のおいしさ。</t>
  </si>
  <si>
    <t>通常のお酒は、初添、仲添、留添の三段で仕込みますが、さらに四段目にもち米を使用することにより、もち米の旨味が加わり、ふくらみのある深い味わい</t>
  </si>
  <si>
    <t>秀明自然農法（無農薬/無施肥）産の「山田錦」を100％使用した純米酒です。まったりとした旨みのある少し濃口のお酒です。安心・安全志向のお客様へ。</t>
  </si>
  <si>
    <t>小西家秘伝書「酒永代覚帖」を元に、元禄時代のお酒を復元。琥珀色の濃醇な味わいが特徴の原酒です。ロックやお湯割りと様々な飲み方が楽しめます。</t>
  </si>
  <si>
    <t>伝統的な酒造りの技から生まれた、果実のような風味の新しいお酒です。
ワイングラスで飲むのもおすすめ。</t>
  </si>
  <si>
    <t>兵庫県吉川町西奥特Ａ地区産山田錦100％使用ですっきりとしたキレのある飲み口が特徴の特別本醸造酒。</t>
  </si>
  <si>
    <t>灘のお酒らしいすっきりした清涼感を持った味わいです。コクがあるのにすっきりとした味わいはロックでも楽しんでいただけます。</t>
  </si>
  <si>
    <t>生酛特有の力強さが醍醐味です。甘・辛・酸・苦・渋の五味が調和し、食中酒として、さらにはぬる燗で冴えを見せるお酒です。</t>
  </si>
  <si>
    <t>辛口本醸造酒を吉野杉の樽に詰め、一番香りの良い飲み頃を取り出し瓶詰めしました。吉野杉の爽やかな香りときりっと引き締まったのど越しが特長です。</t>
  </si>
  <si>
    <t>伝統の酒造りの技と感性で磨き上げた飲み飽きしない灘本流のお酒です。キレが良く、後口爽やかな味わいです。幅広い料理と相性が良い、本格辛口です。</t>
  </si>
  <si>
    <t>スッキリと調和のとれた味わいとキレのある力強いのど越しが特長の「生酛造り」で醸した辛口・本醸造酒。料理の味を引き立てる食中酒として最適です。</t>
  </si>
  <si>
    <t>からくちですが、柔らかい口当たりでどんな料理にも良く合います。</t>
  </si>
  <si>
    <t>澄んだ口あたりの中に、味のキレ豊かなコクを感じるバランスのとれた味わい。</t>
  </si>
  <si>
    <t>丹波杜氏の技と酒造りに適した灘の自然が育んだ、正統派「灘酒」。飲むほどに深まる、円熟した本醸造酒。</t>
  </si>
  <si>
    <t>とっても飲み心地よく冷やでも燗にでもよく合います。</t>
  </si>
  <si>
    <t>酒母・麹米に山田錦を、掛米に五百萬石を使用した龍力定番の本醸造です。冷やからお燗まで楽しめ、料理を選ばないお酒です。</t>
  </si>
  <si>
    <t>爽やかな香りと味わいで、冷やから燗まで上品な旨味が楽しめる、兵庫県産山田錦100％使用の特別本醸造です。</t>
  </si>
  <si>
    <t>レンゲと米糠を使い、病虫害の予防をせずに育てた兵庫北錦を60％まで精米して手造り麹で仕込みました。一度飲んだら忘れられない芳醇な味わいです。</t>
  </si>
  <si>
    <t>“灘生れ灘で育ちの男酒“恵まれた灘の風土と宮水、好適米と人の業、これらが相和して醸し出された本醸造。淡麗で酔い心地満点 カレーライスにも合う。</t>
  </si>
  <si>
    <t>通常のお酒は、初添、仲添、留添の三段で仕込みますが、さらに四段目にもち米を使用し、もち米の旨味が加わり、ふくらみのある深い味わいになります。</t>
  </si>
  <si>
    <t>主産地とは言えメジャーでないマイナーな酒蔵。産湯に宮水を使ったような灘生れ灘育ちの男酒。バランスのとれた淡麗なやや甘口の本格的本醸酒</t>
  </si>
  <si>
    <t>昔は酒蔵でしか味わうことが出来なかった原酒。オンザロックでお召し上り下さい　少しライムを加えると女性好みの一味違うカクテルに変身。お試しの程</t>
  </si>
  <si>
    <t>熟成された深みのある香りと円熟なコク。力強い余韻とキレの良さ。その絶妙な調和が生み出すふくよかな味が、日本酒の奥深さを発見させてくれます。</t>
  </si>
  <si>
    <t>淡麗辛口。雑味の少ないスッキリとした口あたりは何杯飲んでも飲みあきしないツウの酒です。</t>
  </si>
  <si>
    <t>米本来の豊かな香りと甘み、コクと力強さが織りなす味わい。芳醇な中にさっと切れる心地良い切れ味。そしてふと漂う余韻。剣菱ならではの深みと奥行き</t>
  </si>
  <si>
    <t>米本来の豊かな馥郁たる香。コクと力強さが織りなす深い味わい。芳醇な中に少し余韻を残す心地良い切れ味。剣菱が代々守り続けた500年伝統の技と味</t>
  </si>
  <si>
    <t>米本来の豊かな香り。コクと力強さが織りなす深い味わい。芳醇な中に後口にひかない心地良い切れ味。剣菱が守り続けた500年伝統の技と味。</t>
  </si>
  <si>
    <t>甘さと辛さのバランスがとれた、飲み飽きしない旨口タイプのお酒です。クセのないまろやかな味わいをお楽しみいただけます。</t>
  </si>
  <si>
    <t>丹波の地酒。これぞ「鳳鳴」という定番酒で、冷やでも燗でもＯＫ。どんな料理にも良く合いますが、ボタン鍋には最高です。</t>
  </si>
  <si>
    <t>夏は冷やして、冬は燗で、一年を通じてご家庭の食卓にいつも変わらない口あたりの良さ、キレの良い後口が特長のお酒。</t>
  </si>
  <si>
    <t>米をたっぷり使って醸した濃醇甘口のお酒です。米から生まれた上品な甘みと、程よい酸味のバランスでスッキリとした口当たりに仕上げています。</t>
  </si>
  <si>
    <t>まろやかで深みのある、上品な味わいと、華やかな吟醸香は、大吟醸ならでは。旬の素材を肴に、冷やで、ご賞味を、風格ある深みと広がりが絶妙です。</t>
  </si>
  <si>
    <t>果実を彷彿とさせる豊かな香りが特徴。やさしい甘みを含み透明感のある味わいに仕上げています。</t>
  </si>
  <si>
    <t>兵庫県産山田錦を35％まで精白し、長期低温発酵により米の旨みを最大限に引き出した、フルーティーな香りとまろやかなコクが自慢の大吟醸酒です。</t>
  </si>
  <si>
    <t>梅乃宿の自信作。雄町米ならではの柔らかで落ち着きのある香り、米本来の旨みをしっかり引き出した味わい、力強いボディ。贅沢な味わいの純米大吟醸。</t>
  </si>
  <si>
    <t>米造りから一貫造り。味と香りのバランスが絶妙。焼魚、煮魚なら常温の奈良吟。</t>
  </si>
  <si>
    <t>梅乃宿のハイスタンダード。甘み、辛み、酸味、苦み、渋みを絶妙なバランスで共存させ、冷やからぬる燗まで温度によって多彩な表情を魅せる純米吟醸。</t>
  </si>
  <si>
    <t>山田錦を60％まで精米し、やわらかなお米の旨みを引き出した食中酒に最適な純米吟醸酒です。</t>
  </si>
  <si>
    <t>厳選された米を55％まで磨き、長期低温発酵により丁寧に醸した純米吟醸の原酒。厚みのあるフルーティな香りと呑み応えのあるコクと旨みを楽しみ下さい</t>
  </si>
  <si>
    <t>奈良県産の好適米と春日山原始林からの地下水で仕込んだ純米吟醸酒。清々しい森のような香りと清涼感のある後口が特長です。</t>
  </si>
  <si>
    <t>さわやかなのどごしの中に柔らかな吟醸香、お米の優しい旨み、甘みが調和した純米吟醸酒。清涼感を誘います。</t>
  </si>
  <si>
    <t>山田錦を60％まで精白し、ほのかな吟醸香とお米の旨みとのバランスが絶妙な純米吟醸酒です。</t>
  </si>
  <si>
    <t>屋号を冠し丁寧に醸した純米吟醸酒。上品でキレの良い酒質は、和食は勿論フランス料理との相性も抜群です。冷酒でどうぞ。</t>
  </si>
  <si>
    <t>梅乃宿の最高峰。口中に広がる透明感のある華やかな甘味と心地よい辛さ、雑味のないきめ細やかな余韻、淡麗にしてリッチな味わいはまさに純米大吟醸。</t>
  </si>
  <si>
    <t>酒造好適米山田錦を使用した純米大吟醸酒。華やかな吟醸香と柔らかな米の甘味、上品な旨味の逸品です。</t>
  </si>
  <si>
    <t>すばらしい井戸水で仕込みました。上品な香りで味わい豊かなやや甘口酒です。当社へお越しいただければ仕込水をお召し上がり頂けます。水質検査書有</t>
  </si>
  <si>
    <t>兵庫山田錦を38％にまで精米して雑味を極限まで取り除き、杜氏の持てる技の全てを注ぎ込みました。飲む人に至福の時を感じて頂ける純米大吟醸です。</t>
  </si>
  <si>
    <t>約500年前、創醸された菩提酛造りを再現し、近代に合わせた仕込みで醸した超辛口の純米酒。常温をぬる燗でお飲み頂くと最適です。</t>
  </si>
  <si>
    <t>毎年奈良県「正暦寺」で仕込まれる「菩提酛」を酒母として仕込んだ純米原酒。独特な香りと濃醇な味わいが楽しめる商品です。</t>
  </si>
  <si>
    <t>製造工程で「生米」を使うことを特徴とし、その造りが正暦寺で約五百年ぶりに復活。爽やかな酸味とフルーティな甘味、歴史を思わせる味わいです。</t>
  </si>
  <si>
    <t>大神神社のササユリから抽出した「山乃かみ酵母」を使用したリンゴ酸などの有機酸も多くすっきりとした味わいの純米酒です。</t>
  </si>
  <si>
    <t>適度な酸味と幅のある味、芳醇な香りのバランスが絶妙</t>
  </si>
  <si>
    <t>世界10数カ国に羽ばたく春鹿の代表銘柄。料理を引き立てる穏やかな香り、まろやかな口当たり。伝統ある技術が生んだ究極の辛口酒。</t>
  </si>
  <si>
    <t>地元の農家と契約し化学肥料を用いずに栽培された米を使用して醸しました。</t>
  </si>
  <si>
    <t>すばらしい井戸水で仕込みました。飲みあきしない豊かな香りと味を持ったやや辛口酒です。冷や又はぬる燗</t>
  </si>
  <si>
    <t>日本酒発祥の地である奈良県の正暦寺の菩提酛より分離された酵母「奈良うるはし」を用いて醸したすっきりとした味わいと米の旨味のある純米酒です。</t>
  </si>
  <si>
    <t>全国新酒鑑評会出品酒造りのノウハウを惜しみなく注ぎ込んだ香り高く清らかな酒。焼肉、焼鳥、すき焼きに適。</t>
  </si>
  <si>
    <t>さわやかな辛みと米の甘みが程良く調和し、食材の良さを活かします。冷やでもぬる燗でも美味しく召し上がって頂けます。</t>
  </si>
  <si>
    <t>お米の旨みを最大限に引き出しました。燗でよし、冷酒でよしの純米酒です。</t>
  </si>
  <si>
    <t>キレのよい軽快な口あたりと旨みを感じるバランスのとれた純米酒。</t>
  </si>
  <si>
    <t>優しい米の旨味を感じながら軽やかにスルッとした喉ごし、もう一杯とついつい飲んでしまう純米酒です。　◎冷や◎常温○ぬる燗</t>
  </si>
  <si>
    <t>風の森は搾りたての美味しさが味わえる、無ろ過、無加水の生酒です。長期低温発酵により醸造され、お米の個性を最大限に引き出しました。</t>
  </si>
  <si>
    <t>自然乳酸菌による伝統的技法で醸した純米酒。原材料はすべて奈良産にこだわりました。</t>
  </si>
  <si>
    <t>蔵人の晩酌酒。ほんのりとした香りとほどよい旨みが特徴。常温から燗と幅広く楽しめ、毎晩飲んでも飲み飽きないコストパフォーマンスに優れた定番酒。</t>
  </si>
  <si>
    <t>喜多酒造300年におよぶ伝統の味。ほどよい旨みが冴える、お燗酒がおすすめ。</t>
  </si>
  <si>
    <t>兵庫山田錦を60％にまで精米する事で、スッキリと上品な味わいの酒に仕上げました。ワンランク上の本醸造です。　◎冷や◎常温◎ぬる燗○あつ燗</t>
  </si>
  <si>
    <t>濃醇な味わいと原酒ならではのコクが懐しくも新しい旨みを醸し出しています。弊社の看板商品です。冷や～ぬる燗又はロックでも愉しめるお酒です。</t>
  </si>
  <si>
    <t>お米の旨味、さらりとした後味。飲み飽きしない万能タイプのお酒。冷やからお燗までお好きな温度で！旨さに心がほぐれます。</t>
  </si>
  <si>
    <t>食中酒として楽しんでいただける様仕上げた当蔵の代表銘柄。辛口でしっかりとした味わいの商品です。</t>
  </si>
  <si>
    <t>米の旨みが十分引き出された、コクと、さわやかな喉ごし、淡麗辛口に仕上げました。</t>
  </si>
  <si>
    <t>すっきりとキレのいい喉ごしで、じっくり腹に染み入り心地よい酔を誘います。魚介類等が絶妙の相性。淡白な肴の風味が、酒の旨みを一層引き立てます</t>
  </si>
  <si>
    <t>すばらしい井戸水で仕込みました。飲み口やわらかで後キレの良いやや辛口やや淡麗のお酒です。冷や又は、ぬる燗</t>
  </si>
  <si>
    <t>変らぬ旨さが人気の普通酒。冷やでよし。燗でよし。クセのない旨みは、軽快でなめらかな口あたり。心地よい酔が、ゆったりと和みの和を広げます。</t>
  </si>
  <si>
    <t>口に含むと穏やかな吟醸香を楽しんで頂け余韻を残しながらもすっと消えて行きます。</t>
  </si>
  <si>
    <t>香りが華やかで味わいも甘みがありますが、お食事にも合わせやすく乾杯から食中までお楽しみ頂けます。</t>
  </si>
  <si>
    <t>弊社の仕込み水である貴志川の伏流水の清らかさを表現した酒質です。すっきりとした飲み口の純米大吟醸酒です。</t>
  </si>
  <si>
    <t>山田錦と雄町を使用。穏やかな吟醸香と、やわらかにふくらむ米の旨味、キレのある飲み口が特徴の純米吟醸酒です。おすすめの飲み方は冷酒です。</t>
  </si>
  <si>
    <t>弘法大師　縁（ゆかり）のお酒です。低温で醸造後１年以上熟成させ、長熟吟醸に仕上げました。誉れ高い香りと味わいのコクが深まっています。</t>
  </si>
  <si>
    <t>フルーティーで華やかな吟醸香と芳醇なふくらみと後味のキレの良い純米吟醸酒です。〈知の巨人〉南方熊楠ゆかりの蔵が丹精を込めて醸したお酒です。</t>
  </si>
  <si>
    <t>芳醇で気品のある香り。味わいもまろやかなうえ、すっきりした後味です。</t>
  </si>
  <si>
    <t>60％まで米を磨き、旨味をたっぷりと生かした辛口純米酒です。濃醇さを損なうことなく辛口に仕上げ、飲み口はすっきり後味も爽やかなお酒です。</t>
  </si>
  <si>
    <t>食中酒タイプになり米のやさしい旨みを引きだした酒質です。冷やからお燗まで幅広い温度帯で楽しんで頂けます。</t>
  </si>
  <si>
    <t>麹米に山田錦、掛米に出羽燦々を使用。米の旨味と甘味がある、やさしい味わいの純米酒です。おすすめの飲み方はぬる燗です。</t>
  </si>
  <si>
    <t>やわらかい香りで、米の旨味を引き出した幅のある味わい。旨口の食中酒タイプでぬる燗から冷やしてまで幅広く楽しめます。</t>
  </si>
  <si>
    <t>世界遺産登録された熊野の地で、霊峰奥熊野に源を発し流れ出る熊野川の伏流水を汲みあげ、丹精込めて醸す、旨みがあってキレの良いお酒です。</t>
  </si>
  <si>
    <t>伝統の技で仕込まれた、ふくよかな香りと米の旨味を残し、料理の味を引き立たせる味わいに仕上げています。おすすめの飲み方はぬる燗です。</t>
  </si>
  <si>
    <t>現在の辛口志向にぴったりの淡麗・辛口、シャープなキレとコクすっきりとした後味の紀州の男酒です。紀ノ川の伏流水を用いて丹精を込めて醸しました。</t>
  </si>
  <si>
    <t>甘味・旨味・ふくらみを重視し、熱燗にしても雑味が出ないようにすっきりと飲める酒質に仕上げています。おすすめの飲み方は熱燗です。</t>
  </si>
  <si>
    <t>スッキリとしたのどごしの良い旨口のお酒です。燗酒としても美味しくお飲み頂けます。「世界一統」は大隈重信侯により命名されました。</t>
  </si>
  <si>
    <t>世界遺産、熊野三山地域唯一の蔵元で熊野川の伏流水を使い丹精込めて醸す旨みとコクがあり飲みあきしないお酒です。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</si>
</sst>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quot;△ &quot;#,##0.000"/>
  </numFmts>
  <fonts count="80">
    <font>
      <sz val="11"/>
      <color theme="1"/>
      <name val="Calibri"/>
      <family val="3"/>
    </font>
    <font>
      <sz val="11"/>
      <color indexed="8"/>
      <name val="ＭＳ Ｐゴシック"/>
      <family val="3"/>
    </font>
    <font>
      <sz val="6"/>
      <name val="ＭＳ Ｐゴシック"/>
      <family val="3"/>
    </font>
    <font>
      <sz val="14"/>
      <name val="ＭＳ 明朝"/>
      <family val="1"/>
    </font>
    <font>
      <sz val="12"/>
      <name val="ＭＳ Ｐゴシック"/>
      <family val="3"/>
    </font>
    <font>
      <sz val="11"/>
      <name val="ＭＳ Ｐゴシック"/>
      <family val="3"/>
    </font>
    <font>
      <sz val="10"/>
      <name val="ＭＳ Ｐゴシック"/>
      <family val="3"/>
    </font>
    <font>
      <sz val="10"/>
      <name val="ＭＳ 明朝"/>
      <family val="1"/>
    </font>
    <font>
      <sz val="9"/>
      <name val="ＭＳ 明朝"/>
      <family val="1"/>
    </font>
    <font>
      <b/>
      <sz val="18"/>
      <color indexed="56"/>
      <name val="ＭＳ Ｐゴシック"/>
      <family val="3"/>
    </font>
    <font>
      <sz val="12"/>
      <color indexed="8"/>
      <name val="ＭＳ Ｐゴシック"/>
      <family val="3"/>
    </font>
    <font>
      <b/>
      <sz val="24"/>
      <color indexed="8"/>
      <name val="HGS行書体"/>
      <family val="4"/>
    </font>
    <font>
      <b/>
      <sz val="24"/>
      <color indexed="10"/>
      <name val="HGS行書体"/>
      <family val="4"/>
    </font>
    <font>
      <b/>
      <sz val="24"/>
      <color indexed="17"/>
      <name val="HGS行書体"/>
      <family val="4"/>
    </font>
    <font>
      <b/>
      <sz val="24"/>
      <color indexed="53"/>
      <name val="HGS行書体"/>
      <family val="4"/>
    </font>
    <font>
      <b/>
      <sz val="24"/>
      <color indexed="30"/>
      <name val="HGS行書体"/>
      <family val="4"/>
    </font>
    <font>
      <b/>
      <sz val="9"/>
      <color indexed="8"/>
      <name val="HG丸ｺﾞｼｯｸM-PRO"/>
      <family val="3"/>
    </font>
    <font>
      <b/>
      <sz val="9"/>
      <name val="HG丸ｺﾞｼｯｸM-PRO"/>
      <family val="3"/>
    </font>
    <font>
      <sz val="9"/>
      <name val="HG丸ｺﾞｼｯｸM-PRO"/>
      <family val="3"/>
    </font>
    <font>
      <sz val="10"/>
      <name val="HG丸ｺﾞｼｯｸM-PRO"/>
      <family val="3"/>
    </font>
    <font>
      <sz val="12"/>
      <name val="ＭＳ 明朝"/>
      <family val="1"/>
    </font>
    <font>
      <sz val="10"/>
      <color indexed="8"/>
      <name val="ＭＳ Ｐゴシック"/>
      <family val="3"/>
    </font>
    <font>
      <sz val="8"/>
      <name val="HG丸ｺﾞｼｯｸM-PRO"/>
      <family val="3"/>
    </font>
    <font>
      <sz val="12"/>
      <color indexed="8"/>
      <name val="ＭＳ 明朝"/>
      <family val="1"/>
    </font>
    <font>
      <sz val="8"/>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22"/>
      <name val="ＭＳ Ｐゴシック"/>
      <family val="3"/>
    </font>
    <font>
      <sz val="11"/>
      <color indexed="22"/>
      <name val="ＭＳ Ｐゴシック"/>
      <family val="3"/>
    </font>
    <font>
      <sz val="12"/>
      <color indexed="22"/>
      <name val="ＭＳ Ｐゴシック"/>
      <family val="3"/>
    </font>
    <font>
      <sz val="12"/>
      <color indexed="9"/>
      <name val="ＭＳ Ｐゴシック"/>
      <family val="3"/>
    </font>
    <font>
      <sz val="6"/>
      <color indexed="8"/>
      <name val="ＭＳ ゴシック"/>
      <family val="3"/>
    </font>
    <font>
      <sz val="9"/>
      <name val="MS UI Gothic"/>
      <family val="3"/>
    </font>
    <font>
      <b/>
      <sz val="14"/>
      <color indexed="30"/>
      <name val="HGS行書体"/>
      <family val="4"/>
    </font>
    <font>
      <b/>
      <sz val="14"/>
      <color indexed="10"/>
      <name val="HGS行書体"/>
      <family val="4"/>
    </font>
    <font>
      <b/>
      <sz val="14"/>
      <color indexed="17"/>
      <name val="HGS行書体"/>
      <family val="4"/>
    </font>
    <font>
      <b/>
      <sz val="14"/>
      <color indexed="53"/>
      <name val="HGS行書体"/>
      <family val="4"/>
    </font>
    <font>
      <b/>
      <sz val="20"/>
      <color indexed="8"/>
      <name val="HGS行書体"/>
      <family val="4"/>
    </font>
    <font>
      <b/>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22"/>
      <color theme="1"/>
      <name val="Calibri"/>
      <family val="3"/>
    </font>
    <font>
      <sz val="10"/>
      <color theme="1"/>
      <name val="Calibri"/>
      <family val="3"/>
    </font>
    <font>
      <sz val="10"/>
      <name val="Calibri"/>
      <family val="3"/>
    </font>
    <font>
      <sz val="22"/>
      <name val="Calibri"/>
      <family val="3"/>
    </font>
    <font>
      <sz val="11"/>
      <color theme="0" tint="-0.1499900072813034"/>
      <name val="Calibri"/>
      <family val="3"/>
    </font>
    <font>
      <sz val="12"/>
      <color theme="0" tint="-0.1499900072813034"/>
      <name val="ＭＳ Ｐゴシック"/>
      <family val="3"/>
    </font>
    <font>
      <sz val="12"/>
      <color theme="0"/>
      <name val="ＭＳ Ｐゴシック"/>
      <family val="3"/>
    </font>
    <font>
      <sz val="12"/>
      <name val="Calibri"/>
      <family val="3"/>
    </font>
    <font>
      <b/>
      <sz val="24"/>
      <color theme="1"/>
      <name val="HGS行書体"/>
      <family val="4"/>
    </font>
    <font>
      <sz val="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medium"/>
      <right/>
      <top/>
      <bottom/>
    </border>
    <border>
      <left/>
      <right style="medium"/>
      <top/>
      <bottom/>
    </border>
    <border>
      <left style="medium"/>
      <right/>
      <top/>
      <bottom style="hair"/>
    </border>
    <border>
      <left style="medium"/>
      <right/>
      <top style="hair"/>
      <bottom style="hair"/>
    </border>
    <border>
      <left style="medium"/>
      <right/>
      <top style="hair"/>
      <bottom style="medium"/>
    </border>
    <border>
      <left style="medium"/>
      <right style="thin"/>
      <top style="medium"/>
      <bottom style="medium"/>
    </border>
    <border>
      <left/>
      <right style="thin"/>
      <top style="medium"/>
      <bottom style="medium"/>
    </border>
    <border>
      <left style="medium"/>
      <right style="thin"/>
      <top/>
      <bottom style="hair"/>
    </border>
    <border>
      <left/>
      <right style="thin"/>
      <top/>
      <bottom style="hair"/>
    </border>
    <border>
      <left style="thin"/>
      <right style="thin"/>
      <top/>
      <bottom style="hair"/>
    </border>
    <border>
      <left style="medium"/>
      <right style="thin"/>
      <top style="hair"/>
      <bottom style="medium"/>
    </border>
    <border>
      <left/>
      <right style="thin"/>
      <top style="hair"/>
      <bottom style="medium"/>
    </border>
    <border>
      <left style="thin"/>
      <right style="thin"/>
      <top style="hair"/>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bottom style="hair"/>
    </border>
    <border>
      <left style="thin"/>
      <right style="medium"/>
      <top style="hair"/>
      <bottom style="medium"/>
    </border>
    <border>
      <left style="thin"/>
      <right/>
      <top style="thin"/>
      <bottom style="thin"/>
    </border>
  </borders>
  <cellStyleXfs count="8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1" fillId="0" borderId="0">
      <alignment vertical="center"/>
      <protection/>
    </xf>
    <xf numFmtId="0" fontId="5" fillId="0" borderId="0">
      <alignment vertical="center"/>
      <protection/>
    </xf>
    <xf numFmtId="0" fontId="0" fillId="0" borderId="0">
      <alignment vertical="center"/>
      <protection/>
    </xf>
    <xf numFmtId="0" fontId="1" fillId="0" borderId="0">
      <alignment vertical="center"/>
      <protection/>
    </xf>
    <xf numFmtId="0" fontId="5"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5" fillId="0" borderId="0">
      <alignment/>
      <protection/>
    </xf>
    <xf numFmtId="0" fontId="0" fillId="0" borderId="0">
      <alignment vertical="center"/>
      <protection/>
    </xf>
    <xf numFmtId="0" fontId="1" fillId="0" borderId="0">
      <alignment vertical="center"/>
      <protection/>
    </xf>
    <xf numFmtId="0" fontId="5" fillId="0" borderId="0">
      <alignment vertical="center"/>
      <protection/>
    </xf>
    <xf numFmtId="0" fontId="5" fillId="0" borderId="0">
      <alignment vertical="center"/>
      <protection/>
    </xf>
    <xf numFmtId="0" fontId="3" fillId="0" borderId="0">
      <alignment/>
      <protection/>
    </xf>
    <xf numFmtId="0" fontId="5" fillId="0" borderId="0">
      <alignment/>
      <protection/>
    </xf>
    <xf numFmtId="0" fontId="68" fillId="32" borderId="0" applyNumberFormat="0" applyBorder="0" applyAlignment="0" applyProtection="0"/>
  </cellStyleXfs>
  <cellXfs count="96">
    <xf numFmtId="0" fontId="0" fillId="0" borderId="0" xfId="0" applyFont="1" applyAlignment="1">
      <alignment vertical="center"/>
    </xf>
    <xf numFmtId="0" fontId="10" fillId="0" borderId="10" xfId="82" applyNumberFormat="1" applyFont="1" applyFill="1" applyBorder="1" applyAlignment="1" applyProtection="1">
      <alignment horizontal="center" vertical="center"/>
      <protection/>
    </xf>
    <xf numFmtId="0" fontId="10" fillId="0" borderId="11" xfId="82" applyNumberFormat="1" applyFont="1" applyFill="1" applyBorder="1" applyAlignment="1" applyProtection="1">
      <alignment horizontal="center" vertical="center"/>
      <protection/>
    </xf>
    <xf numFmtId="0" fontId="10" fillId="0" borderId="12" xfId="82" applyNumberFormat="1" applyFont="1" applyFill="1" applyBorder="1" applyAlignment="1" applyProtection="1">
      <alignment horizontal="center" vertical="center"/>
      <protection/>
    </xf>
    <xf numFmtId="0" fontId="4" fillId="33" borderId="13" xfId="0" applyNumberFormat="1" applyFont="1" applyFill="1" applyBorder="1" applyAlignment="1" applyProtection="1">
      <alignment horizontal="center" vertical="center" shrinkToFit="1"/>
      <protection locked="0"/>
    </xf>
    <xf numFmtId="0" fontId="4" fillId="33" borderId="14" xfId="0" applyNumberFormat="1" applyFont="1" applyFill="1" applyBorder="1" applyAlignment="1" applyProtection="1">
      <alignment horizontal="center" vertical="center" shrinkToFit="1"/>
      <protection locked="0"/>
    </xf>
    <xf numFmtId="0" fontId="4" fillId="33" borderId="15" xfId="0" applyNumberFormat="1" applyFont="1" applyFill="1" applyBorder="1" applyAlignment="1" applyProtection="1">
      <alignment horizontal="center" vertical="center" shrinkToFit="1"/>
      <protection locked="0"/>
    </xf>
    <xf numFmtId="0" fontId="16" fillId="0" borderId="16" xfId="82" applyNumberFormat="1" applyFont="1" applyFill="1" applyBorder="1" applyAlignment="1" applyProtection="1">
      <alignment horizontal="center" vertical="center"/>
      <protection/>
    </xf>
    <xf numFmtId="0" fontId="16" fillId="0" borderId="17" xfId="82" applyNumberFormat="1" applyFont="1" applyFill="1" applyBorder="1" applyAlignment="1" applyProtection="1">
      <alignment horizontal="center" vertical="center"/>
      <protection/>
    </xf>
    <xf numFmtId="0" fontId="19" fillId="0" borderId="18" xfId="0" applyNumberFormat="1" applyFont="1" applyBorder="1" applyAlignment="1" applyProtection="1">
      <alignment horizontal="center" vertical="center" shrinkToFit="1"/>
      <protection/>
    </xf>
    <xf numFmtId="0" fontId="19" fillId="0" borderId="19" xfId="0" applyNumberFormat="1" applyFont="1" applyBorder="1" applyAlignment="1" applyProtection="1">
      <alignment horizontal="center" vertical="center" shrinkToFit="1"/>
      <protection/>
    </xf>
    <xf numFmtId="0" fontId="19" fillId="0" borderId="19" xfId="0" applyNumberFormat="1" applyFont="1" applyBorder="1" applyAlignment="1" applyProtection="1">
      <alignment horizontal="left" vertical="center" shrinkToFit="1"/>
      <protection/>
    </xf>
    <xf numFmtId="0" fontId="18" fillId="0" borderId="20" xfId="83" applyNumberFormat="1" applyFont="1" applyFill="1" applyBorder="1" applyAlignment="1" applyProtection="1">
      <alignment vertical="center" wrapText="1" shrinkToFit="1"/>
      <protection/>
    </xf>
    <xf numFmtId="0" fontId="19" fillId="0" borderId="21" xfId="0" applyNumberFormat="1" applyFont="1" applyBorder="1" applyAlignment="1" applyProtection="1">
      <alignment horizontal="center" vertical="center" shrinkToFit="1"/>
      <protection/>
    </xf>
    <xf numFmtId="0" fontId="19" fillId="0" borderId="22" xfId="0" applyNumberFormat="1" applyFont="1" applyBorder="1" applyAlignment="1" applyProtection="1">
      <alignment horizontal="center" vertical="center" shrinkToFit="1"/>
      <protection/>
    </xf>
    <xf numFmtId="0" fontId="19" fillId="0" borderId="22" xfId="0" applyNumberFormat="1" applyFont="1" applyBorder="1" applyAlignment="1" applyProtection="1">
      <alignment horizontal="left" vertical="center" shrinkToFit="1"/>
      <protection/>
    </xf>
    <xf numFmtId="0" fontId="18" fillId="0" borderId="23" xfId="83" applyNumberFormat="1" applyFont="1" applyFill="1" applyBorder="1" applyAlignment="1" applyProtection="1">
      <alignment vertical="center" wrapText="1" shrinkToFit="1"/>
      <protection/>
    </xf>
    <xf numFmtId="0" fontId="17" fillId="0" borderId="24" xfId="68" applyFont="1" applyFill="1" applyBorder="1" applyAlignment="1" applyProtection="1">
      <alignment horizontal="center" vertical="center"/>
      <protection/>
    </xf>
    <xf numFmtId="0" fontId="17" fillId="0" borderId="25" xfId="68" applyFont="1" applyFill="1" applyBorder="1" applyAlignment="1" applyProtection="1">
      <alignment horizontal="center" vertical="center"/>
      <protection/>
    </xf>
    <xf numFmtId="0" fontId="4" fillId="0" borderId="0" xfId="68" applyFont="1" applyFill="1" applyBorder="1" applyAlignment="1" applyProtection="1">
      <alignment horizontal="center" vertical="center"/>
      <protection/>
    </xf>
    <xf numFmtId="0" fontId="0" fillId="0" borderId="0" xfId="0" applyAlignment="1" applyProtection="1">
      <alignment vertical="center" shrinkToFit="1"/>
      <protection/>
    </xf>
    <xf numFmtId="0" fontId="0" fillId="0" borderId="0" xfId="0" applyAlignment="1" applyProtection="1">
      <alignment vertical="center"/>
      <protection/>
    </xf>
    <xf numFmtId="0" fontId="4" fillId="0" borderId="0" xfId="83" applyNumberFormat="1" applyFont="1" applyFill="1" applyBorder="1" applyAlignment="1" applyProtection="1">
      <alignment vertical="center" shrinkToFit="1"/>
      <protection/>
    </xf>
    <xf numFmtId="0" fontId="69" fillId="0" borderId="0" xfId="68" applyFont="1" applyFill="1" applyBorder="1" applyAlignment="1" applyProtection="1">
      <alignment vertical="center" shrinkToFit="1"/>
      <protection/>
    </xf>
    <xf numFmtId="0" fontId="0" fillId="0" borderId="0" xfId="0" applyBorder="1" applyAlignment="1" applyProtection="1">
      <alignment vertical="center"/>
      <protection/>
    </xf>
    <xf numFmtId="0" fontId="7" fillId="0" borderId="26" xfId="0" applyNumberFormat="1"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70" fillId="0" borderId="0" xfId="0" applyFont="1" applyAlignment="1" applyProtection="1">
      <alignment horizontal="center" vertical="center"/>
      <protection/>
    </xf>
    <xf numFmtId="0" fontId="4" fillId="0" borderId="11" xfId="0" applyNumberFormat="1" applyFont="1" applyBorder="1" applyAlignment="1" applyProtection="1">
      <alignment horizontal="center" vertical="center" shrinkToFit="1"/>
      <protection/>
    </xf>
    <xf numFmtId="0" fontId="4" fillId="0" borderId="12" xfId="0" applyNumberFormat="1" applyFont="1" applyBorder="1" applyAlignment="1" applyProtection="1">
      <alignment horizontal="center" vertical="center" shrinkToFit="1"/>
      <protection/>
    </xf>
    <xf numFmtId="0" fontId="8" fillId="0" borderId="26" xfId="83" applyFont="1" applyFill="1" applyBorder="1" applyAlignment="1" applyProtection="1">
      <alignment horizontal="left" vertical="center" wrapText="1" shrinkToFit="1"/>
      <protection/>
    </xf>
    <xf numFmtId="0" fontId="71" fillId="0" borderId="26" xfId="0" applyFont="1" applyBorder="1" applyAlignment="1" applyProtection="1">
      <alignment horizontal="center" vertical="center"/>
      <protection/>
    </xf>
    <xf numFmtId="0" fontId="7" fillId="0" borderId="26" xfId="83" applyFont="1" applyFill="1" applyBorder="1" applyAlignment="1" applyProtection="1">
      <alignment horizontal="left" vertical="center" shrinkToFit="1"/>
      <protection/>
    </xf>
    <xf numFmtId="0" fontId="72" fillId="0" borderId="26" xfId="68" applyFont="1" applyFill="1" applyBorder="1" applyAlignment="1" applyProtection="1">
      <alignment horizontal="center" vertical="center" shrinkToFit="1"/>
      <protection/>
    </xf>
    <xf numFmtId="0" fontId="22" fillId="0" borderId="27" xfId="83" applyNumberFormat="1" applyFont="1" applyFill="1" applyBorder="1" applyAlignment="1" applyProtection="1" quotePrefix="1">
      <alignment vertical="center" wrapText="1" shrinkToFit="1"/>
      <protection/>
    </xf>
    <xf numFmtId="0" fontId="22" fillId="0" borderId="27" xfId="83" applyNumberFormat="1" applyFont="1" applyFill="1" applyBorder="1" applyAlignment="1" applyProtection="1">
      <alignment vertical="center" wrapText="1" shrinkToFit="1"/>
      <protection/>
    </xf>
    <xf numFmtId="0" fontId="22" fillId="0" borderId="28" xfId="83" applyNumberFormat="1" applyFont="1" applyFill="1" applyBorder="1" applyAlignment="1" applyProtection="1">
      <alignment vertical="center" wrapText="1" shrinkToFit="1"/>
      <protection/>
    </xf>
    <xf numFmtId="0" fontId="8" fillId="0" borderId="29" xfId="83" applyFont="1" applyFill="1" applyBorder="1" applyAlignment="1" applyProtection="1">
      <alignment horizontal="left" vertical="center" wrapText="1" shrinkToFit="1"/>
      <protection/>
    </xf>
    <xf numFmtId="0" fontId="8" fillId="0" borderId="29" xfId="83" applyFont="1" applyFill="1" applyBorder="1" applyAlignment="1" applyProtection="1">
      <alignment horizontal="center" vertical="center" wrapText="1" shrinkToFit="1"/>
      <protection/>
    </xf>
    <xf numFmtId="0" fontId="69" fillId="0" borderId="0" xfId="0" applyFont="1" applyAlignment="1" applyProtection="1">
      <alignment vertical="center"/>
      <protection/>
    </xf>
    <xf numFmtId="0" fontId="69" fillId="0" borderId="0" xfId="0" applyFont="1" applyAlignment="1" applyProtection="1">
      <alignment horizontal="center" vertical="center"/>
      <protection/>
    </xf>
    <xf numFmtId="0" fontId="69" fillId="0" borderId="0" xfId="0" applyFont="1" applyAlignment="1" applyProtection="1">
      <alignment vertical="center" shrinkToFit="1"/>
      <protection/>
    </xf>
    <xf numFmtId="0" fontId="73" fillId="0" borderId="0" xfId="0" applyFont="1" applyAlignment="1" applyProtection="1">
      <alignment horizontal="center" vertical="center"/>
      <protection hidden="1"/>
    </xf>
    <xf numFmtId="0" fontId="69" fillId="0" borderId="0" xfId="0" applyFont="1" applyAlignment="1" applyProtection="1">
      <alignment vertical="center"/>
      <protection hidden="1"/>
    </xf>
    <xf numFmtId="0" fontId="69" fillId="0" borderId="0" xfId="0" applyFont="1" applyBorder="1" applyAlignment="1" applyProtection="1">
      <alignment vertical="center"/>
      <protection hidden="1"/>
    </xf>
    <xf numFmtId="0" fontId="74" fillId="0" borderId="0" xfId="0" applyFont="1" applyAlignment="1" applyProtection="1">
      <alignment vertical="center"/>
      <protection hidden="1"/>
    </xf>
    <xf numFmtId="0" fontId="74" fillId="0" borderId="0" xfId="0" applyFont="1" applyAlignment="1" applyProtection="1">
      <alignment horizontal="center" vertical="center"/>
      <protection hidden="1"/>
    </xf>
    <xf numFmtId="0" fontId="4" fillId="0" borderId="0" xfId="68" applyFont="1" applyFill="1" applyBorder="1" applyAlignment="1" applyProtection="1">
      <alignment horizontal="center" vertical="center"/>
      <protection hidden="1"/>
    </xf>
    <xf numFmtId="0" fontId="75" fillId="0" borderId="0" xfId="68" applyFont="1" applyFill="1" applyBorder="1" applyAlignment="1" applyProtection="1">
      <alignment horizontal="center" vertical="center" shrinkToFit="1"/>
      <protection hidden="1"/>
    </xf>
    <xf numFmtId="0" fontId="75" fillId="0" borderId="0" xfId="0" applyFont="1" applyFill="1" applyBorder="1" applyAlignment="1" applyProtection="1">
      <alignment horizontal="center" vertical="center" shrinkToFit="1"/>
      <protection hidden="1"/>
    </xf>
    <xf numFmtId="0" fontId="74" fillId="0" borderId="0" xfId="0" applyFont="1" applyAlignment="1" applyProtection="1">
      <alignment vertical="center" shrinkToFit="1"/>
      <protection hidden="1"/>
    </xf>
    <xf numFmtId="0" fontId="4" fillId="0" borderId="0" xfId="83" applyNumberFormat="1" applyFont="1" applyFill="1" applyBorder="1" applyAlignment="1" applyProtection="1">
      <alignment vertical="center" shrinkToFit="1"/>
      <protection hidden="1"/>
    </xf>
    <xf numFmtId="0" fontId="75" fillId="0" borderId="0" xfId="83" applyNumberFormat="1" applyFont="1" applyFill="1" applyBorder="1" applyAlignment="1" applyProtection="1">
      <alignment vertical="center" shrinkToFit="1"/>
      <protection hidden="1"/>
    </xf>
    <xf numFmtId="178" fontId="75" fillId="0" borderId="0" xfId="0" applyNumberFormat="1" applyFont="1" applyBorder="1" applyAlignment="1" applyProtection="1">
      <alignment vertical="center" shrinkToFit="1"/>
      <protection hidden="1"/>
    </xf>
    <xf numFmtId="178" fontId="74" fillId="0" borderId="0" xfId="0" applyNumberFormat="1" applyFont="1" applyAlignment="1" applyProtection="1">
      <alignment vertical="center"/>
      <protection hidden="1"/>
    </xf>
    <xf numFmtId="178" fontId="74" fillId="0" borderId="0" xfId="68" applyNumberFormat="1" applyFont="1" applyFill="1" applyBorder="1" applyAlignment="1" applyProtection="1">
      <alignment horizontal="center" vertical="center" shrinkToFit="1"/>
      <protection hidden="1"/>
    </xf>
    <xf numFmtId="178" fontId="74" fillId="0" borderId="0" xfId="75" applyNumberFormat="1" applyFont="1" applyFill="1" applyBorder="1" applyAlignment="1" applyProtection="1">
      <alignment horizontal="center" vertical="center" shrinkToFit="1"/>
      <protection hidden="1"/>
    </xf>
    <xf numFmtId="0" fontId="69" fillId="0" borderId="0" xfId="68" applyFont="1" applyFill="1" applyBorder="1" applyAlignment="1" applyProtection="1">
      <alignment vertical="center" shrinkToFit="1"/>
      <protection hidden="1"/>
    </xf>
    <xf numFmtId="0" fontId="53" fillId="0" borderId="0" xfId="0" applyFont="1" applyAlignment="1" applyProtection="1">
      <alignment vertical="center"/>
      <protection hidden="1"/>
    </xf>
    <xf numFmtId="0" fontId="53" fillId="0" borderId="0" xfId="0" applyFont="1" applyAlignment="1" applyProtection="1">
      <alignment horizontal="center" vertical="center"/>
      <protection hidden="1"/>
    </xf>
    <xf numFmtId="0" fontId="76" fillId="0" borderId="0" xfId="68" applyFont="1" applyFill="1" applyBorder="1" applyAlignment="1" applyProtection="1">
      <alignment horizontal="center" vertical="center" shrinkToFit="1"/>
      <protection hidden="1"/>
    </xf>
    <xf numFmtId="0" fontId="76" fillId="0" borderId="0" xfId="0" applyFont="1" applyFill="1" applyBorder="1" applyAlignment="1" applyProtection="1">
      <alignment horizontal="center" vertical="center" shrinkToFit="1"/>
      <protection hidden="1"/>
    </xf>
    <xf numFmtId="0" fontId="53" fillId="0" borderId="0" xfId="0" applyFont="1" applyAlignment="1" applyProtection="1">
      <alignment vertical="center" shrinkToFit="1"/>
      <protection hidden="1"/>
    </xf>
    <xf numFmtId="0" fontId="76" fillId="0" borderId="0" xfId="83" applyNumberFormat="1" applyFont="1" applyFill="1" applyBorder="1" applyAlignment="1" applyProtection="1">
      <alignment vertical="center" shrinkToFit="1"/>
      <protection hidden="1"/>
    </xf>
    <xf numFmtId="178" fontId="76" fillId="0" borderId="0" xfId="0" applyNumberFormat="1" applyFont="1" applyBorder="1" applyAlignment="1" applyProtection="1">
      <alignment vertical="center" shrinkToFit="1"/>
      <protection hidden="1"/>
    </xf>
    <xf numFmtId="178" fontId="53" fillId="0" borderId="0" xfId="0" applyNumberFormat="1" applyFont="1" applyAlignment="1" applyProtection="1">
      <alignment vertical="center"/>
      <protection hidden="1"/>
    </xf>
    <xf numFmtId="178" fontId="53" fillId="0" borderId="0" xfId="68" applyNumberFormat="1" applyFont="1" applyFill="1" applyBorder="1" applyAlignment="1" applyProtection="1">
      <alignment horizontal="center" vertical="center" shrinkToFit="1"/>
      <protection hidden="1"/>
    </xf>
    <xf numFmtId="178" fontId="53" fillId="0" borderId="0" xfId="75" applyNumberFormat="1" applyFont="1" applyFill="1" applyBorder="1" applyAlignment="1" applyProtection="1">
      <alignment horizontal="center" vertical="center" shrinkToFi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0" fontId="20" fillId="0" borderId="26" xfId="68" applyFont="1" applyFill="1" applyBorder="1" applyAlignment="1" applyProtection="1">
      <alignment horizontal="center" vertical="center" shrinkToFit="1"/>
      <protection hidden="1"/>
    </xf>
    <xf numFmtId="0" fontId="4" fillId="0" borderId="26" xfId="68" applyFont="1" applyFill="1" applyBorder="1" applyAlignment="1" applyProtection="1">
      <alignment horizontal="center" vertical="center" shrinkToFit="1"/>
      <protection hidden="1"/>
    </xf>
    <xf numFmtId="0" fontId="6" fillId="0" borderId="26" xfId="0" applyFont="1" applyFill="1" applyBorder="1" applyAlignment="1" applyProtection="1">
      <alignment horizontal="center" vertical="center" shrinkToFit="1"/>
      <protection hidden="1"/>
    </xf>
    <xf numFmtId="178" fontId="6" fillId="0" borderId="26" xfId="0" applyNumberFormat="1" applyFont="1" applyFill="1" applyBorder="1" applyAlignment="1" applyProtection="1">
      <alignment horizontal="center" vertical="center" shrinkToFit="1"/>
      <protection hidden="1"/>
    </xf>
    <xf numFmtId="0" fontId="7" fillId="0" borderId="26" xfId="0" applyNumberFormat="1" applyFont="1" applyBorder="1" applyAlignment="1" applyProtection="1">
      <alignment horizontal="center" vertical="center"/>
      <protection hidden="1"/>
    </xf>
    <xf numFmtId="0" fontId="8" fillId="0" borderId="26" xfId="0" applyNumberFormat="1" applyFont="1" applyFill="1" applyBorder="1" applyAlignment="1" applyProtection="1">
      <alignment vertical="center" wrapText="1" shrinkToFit="1"/>
      <protection hidden="1"/>
    </xf>
    <xf numFmtId="177" fontId="6" fillId="0" borderId="26" xfId="0" applyNumberFormat="1" applyFont="1" applyBorder="1" applyAlignment="1" applyProtection="1">
      <alignment horizontal="center" vertical="center"/>
      <protection hidden="1"/>
    </xf>
    <xf numFmtId="178" fontId="0" fillId="0" borderId="26" xfId="0" applyNumberFormat="1" applyBorder="1" applyAlignment="1" applyProtection="1">
      <alignment vertical="center"/>
      <protection hidden="1"/>
    </xf>
    <xf numFmtId="177" fontId="6" fillId="0" borderId="26" xfId="0" applyNumberFormat="1" applyFont="1" applyFill="1" applyBorder="1" applyAlignment="1" applyProtection="1">
      <alignment horizontal="center" vertical="center"/>
      <protection hidden="1"/>
    </xf>
    <xf numFmtId="0" fontId="8" fillId="0" borderId="26" xfId="0" applyNumberFormat="1" applyFont="1" applyFill="1" applyBorder="1" applyAlignment="1" applyProtection="1">
      <alignment vertical="top" wrapText="1" shrinkToFit="1"/>
      <protection hidden="1"/>
    </xf>
    <xf numFmtId="0" fontId="69" fillId="0" borderId="0" xfId="68" applyFont="1" applyFill="1" applyBorder="1" applyAlignment="1" applyProtection="1">
      <alignment horizontal="center" vertical="center" shrinkToFit="1"/>
      <protection hidden="1"/>
    </xf>
    <xf numFmtId="0" fontId="69" fillId="0" borderId="0" xfId="68" applyFont="1" applyFill="1" applyBorder="1" applyAlignment="1" applyProtection="1">
      <alignment horizontal="left" vertical="center" shrinkToFit="1"/>
      <protection hidden="1"/>
    </xf>
    <xf numFmtId="0" fontId="23" fillId="0" borderId="26" xfId="82" applyNumberFormat="1" applyFont="1" applyFill="1" applyBorder="1" applyAlignment="1" applyProtection="1">
      <alignment horizontal="center" vertical="center"/>
      <protection/>
    </xf>
    <xf numFmtId="0" fontId="20" fillId="0" borderId="26" xfId="68" applyFont="1" applyFill="1" applyBorder="1" applyAlignment="1" applyProtection="1">
      <alignment horizontal="center" vertical="center" shrinkToFit="1"/>
      <protection/>
    </xf>
    <xf numFmtId="0" fontId="77" fillId="0" borderId="26" xfId="0" applyFont="1" applyFill="1" applyBorder="1" applyAlignment="1" applyProtection="1">
      <alignment horizontal="center" vertical="center" shrinkToFit="1"/>
      <protection/>
    </xf>
    <xf numFmtId="0" fontId="77" fillId="0" borderId="26" xfId="68" applyFont="1" applyFill="1" applyBorder="1" applyAlignment="1" applyProtection="1">
      <alignment horizontal="center" vertical="center" shrinkToFit="1"/>
      <protection/>
    </xf>
    <xf numFmtId="0" fontId="20" fillId="0" borderId="29" xfId="68" applyFont="1" applyFill="1" applyBorder="1" applyAlignment="1" applyProtection="1">
      <alignment horizontal="center" vertical="center" shrinkToFit="1"/>
      <protection/>
    </xf>
    <xf numFmtId="0" fontId="8" fillId="0" borderId="26" xfId="0" applyNumberFormat="1" applyFont="1" applyBorder="1" applyAlignment="1" applyProtection="1">
      <alignment vertical="center" wrapText="1" shrinkToFit="1"/>
      <protection/>
    </xf>
    <xf numFmtId="0" fontId="8" fillId="0" borderId="26" xfId="0" applyNumberFormat="1" applyFont="1" applyBorder="1" applyAlignment="1" applyProtection="1">
      <alignment vertical="top" wrapText="1" shrinkToFit="1"/>
      <protection/>
    </xf>
    <xf numFmtId="178" fontId="0" fillId="0" borderId="0" xfId="0" applyNumberFormat="1" applyAlignment="1" applyProtection="1">
      <alignment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alignment vertical="center"/>
      <protection hidden="1"/>
    </xf>
    <xf numFmtId="0" fontId="78" fillId="0" borderId="0" xfId="0" applyFont="1" applyAlignment="1" applyProtection="1">
      <alignment horizontal="center" vertical="center"/>
      <protection/>
    </xf>
    <xf numFmtId="0" fontId="79" fillId="0" borderId="0" xfId="0" applyFont="1" applyAlignment="1" applyProtection="1">
      <alignment vertical="top" wrapText="1"/>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2" xfId="68"/>
    <cellStyle name="標準 2 2" xfId="69"/>
    <cellStyle name="標準 3" xfId="70"/>
    <cellStyle name="標準 4" xfId="71"/>
    <cellStyle name="標準 4 2" xfId="72"/>
    <cellStyle name="標準 5" xfId="73"/>
    <cellStyle name="標準 5 2" xfId="74"/>
    <cellStyle name="標準 6" xfId="75"/>
    <cellStyle name="標準 6 2" xfId="76"/>
    <cellStyle name="標準 6 3" xfId="77"/>
    <cellStyle name="標準 7" xfId="78"/>
    <cellStyle name="標準 7 2" xfId="79"/>
    <cellStyle name="標準 8" xfId="80"/>
    <cellStyle name="標準 9" xfId="81"/>
    <cellStyle name="標準_SEISHU" xfId="82"/>
    <cellStyle name="標準_国産酒（酒税課報告用）" xfId="83"/>
    <cellStyle name="良い" xfId="84"/>
  </cellStyles>
  <dxfs count="3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4925"/>
          <c:w val="0.92575"/>
          <c:h val="0.89475"/>
        </c:manualLayout>
      </c:layout>
      <c:scatterChart>
        <c:scatterStyle val="lineMarker"/>
        <c:varyColors val="0"/>
        <c:ser>
          <c:idx val="0"/>
          <c:order val="0"/>
          <c:tx>
            <c:strRef>
              <c:f>'標準グラフ'!$Q$20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'標準グラフ'!$Q$21:$Q$35</c:f>
              <c:numCache/>
            </c:numRef>
          </c:yVal>
          <c:smooth val="0"/>
        </c:ser>
        <c:ser>
          <c:idx val="1"/>
          <c:order val="1"/>
          <c:tx>
            <c:strRef>
              <c:f>'標準グラフ'!$R$20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'標準グラフ'!$R$21:$R$35</c:f>
              <c:numCache/>
            </c:numRef>
          </c:yVal>
          <c:smooth val="0"/>
        </c:ser>
        <c:ser>
          <c:idx val="2"/>
          <c:order val="2"/>
          <c:tx>
            <c:strRef>
              <c:f>'標準グラフ'!$S$20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'標準グラフ'!$S$21:$S$35</c:f>
              <c:numCache/>
            </c:numRef>
          </c:yVal>
          <c:smooth val="0"/>
        </c:ser>
        <c:ser>
          <c:idx val="4"/>
          <c:order val="3"/>
          <c:tx>
            <c:strRef>
              <c:f>'標準グラフ'!$T$20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trendline>
            <c:spPr>
              <a:ln w="3175">
                <a:solidFill>
                  <a:srgbClr val="000000"/>
                </a:solidFill>
              </a:ln>
            </c:spPr>
            <c:trendlineType val="linear"/>
            <c:dispEq val="0"/>
            <c:dispRSqr val="0"/>
          </c:trendline>
          <c:xVal>
            <c:numRef>
              <c:f>'標準グラフ'!$P$21:$P$35</c:f>
              <c:numCache/>
            </c:numRef>
          </c:xVal>
          <c:yVal>
            <c:numRef>
              <c:f>'標準グラフ'!$T$21:$T$35</c:f>
              <c:numCache/>
            </c:numRef>
          </c:yVal>
          <c:smooth val="0"/>
        </c:ser>
        <c:ser>
          <c:idx val="5"/>
          <c:order val="4"/>
          <c:tx>
            <c:strRef>
              <c:f>'標準グラフ'!$U$20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'標準グラフ'!$U$21:$U$35</c:f>
              <c:numCache/>
            </c:numRef>
          </c:yVal>
          <c:smooth val="0"/>
        </c:ser>
        <c:ser>
          <c:idx val="6"/>
          <c:order val="5"/>
          <c:tx>
            <c:strRef>
              <c:f>'標準グラフ'!$V$20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'標準グラフ'!$V$21:$V$35</c:f>
              <c:numCache/>
            </c:numRef>
          </c:yVal>
          <c:smooth val="0"/>
        </c:ser>
        <c:ser>
          <c:idx val="7"/>
          <c:order val="6"/>
          <c:tx>
            <c:strRef>
              <c:f>'標準グラフ'!$W$20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'標準グラフ'!$W$21:$W$35</c:f>
              <c:numCache/>
            </c:numRef>
          </c:yVal>
          <c:smooth val="0"/>
        </c:ser>
        <c:ser>
          <c:idx val="8"/>
          <c:order val="7"/>
          <c:tx>
            <c:strRef>
              <c:f>'標準グラフ'!$X$20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'標準グラフ'!$X$21:$X$35</c:f>
              <c:numCache/>
            </c:numRef>
          </c:yVal>
          <c:smooth val="0"/>
        </c:ser>
        <c:ser>
          <c:idx val="9"/>
          <c:order val="8"/>
          <c:tx>
            <c:strRef>
              <c:f>'標準グラフ'!$Y$20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'標準グラフ'!$Y$21:$Y$35</c:f>
              <c:numCache/>
            </c:numRef>
          </c:yVal>
          <c:smooth val="0"/>
        </c:ser>
        <c:ser>
          <c:idx val="10"/>
          <c:order val="9"/>
          <c:tx>
            <c:strRef>
              <c:f>'標準グラフ'!$Z$20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'標準グラフ'!$Z$21:$Z$35</c:f>
              <c:numCache/>
            </c:numRef>
          </c:yVal>
          <c:smooth val="0"/>
        </c:ser>
        <c:ser>
          <c:idx val="11"/>
          <c:order val="10"/>
          <c:tx>
            <c:strRef>
              <c:f>'標準グラフ'!$AA$20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'標準グラフ'!$AA$21:$AA$35</c:f>
              <c:numCache/>
            </c:numRef>
          </c:yVal>
          <c:smooth val="0"/>
        </c:ser>
        <c:ser>
          <c:idx val="12"/>
          <c:order val="11"/>
          <c:tx>
            <c:strRef>
              <c:f>'標準グラフ'!$AB$20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'標準グラフ'!$AB$21:$AB$35</c:f>
              <c:numCache/>
            </c:numRef>
          </c:yVal>
          <c:smooth val="0"/>
        </c:ser>
        <c:ser>
          <c:idx val="13"/>
          <c:order val="12"/>
          <c:tx>
            <c:strRef>
              <c:f>'標準グラフ'!$AC$20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'標準グラフ'!$AC$21:$AC$35</c:f>
              <c:numCache/>
            </c:numRef>
          </c:yVal>
          <c:smooth val="0"/>
        </c:ser>
        <c:ser>
          <c:idx val="14"/>
          <c:order val="13"/>
          <c:tx>
            <c:strRef>
              <c:f>'標準グラフ'!$AD$20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'標準グラフ'!$AD$21:$AD$35</c:f>
              <c:numCache/>
            </c:numRef>
          </c:yVal>
          <c:smooth val="0"/>
        </c:ser>
        <c:ser>
          <c:idx val="3"/>
          <c:order val="14"/>
          <c:tx>
            <c:strRef>
              <c:f>'標準グラフ'!$AE$20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'標準グラフ'!$P$21:$P$35</c:f>
              <c:numCache/>
            </c:numRef>
          </c:xVal>
          <c:yVal>
            <c:numRef>
              <c:f>'標準グラフ'!$AE$21:$AE$35</c:f>
              <c:numCache/>
            </c:numRef>
          </c:yVal>
          <c:smooth val="0"/>
        </c:ser>
        <c:axId val="9628035"/>
        <c:axId val="19543452"/>
      </c:scatterChart>
      <c:valAx>
        <c:axId val="9628035"/>
        <c:scaling>
          <c:orientation val="maxMin"/>
          <c:max val="93024127.2229"/>
          <c:min val="-189073429.315"/>
        </c:scaling>
        <c:axPos val="b"/>
        <c:majorGridlines>
          <c:spPr>
            <a:ln w="3175">
              <a:solidFill>
                <a:srgbClr val="FFFFFF"/>
              </a:solidFill>
              <a:prstDash val="dash"/>
            </a:ln>
          </c:spPr>
        </c:majorGridlines>
        <c:delete val="1"/>
        <c:majorTickMark val="out"/>
        <c:minorTickMark val="none"/>
        <c:tickLblPos val="none"/>
        <c:crossAx val="19543452"/>
        <c:crosses val="autoZero"/>
        <c:crossBetween val="midCat"/>
        <c:dispUnits/>
      </c:valAx>
      <c:valAx>
        <c:axId val="19543452"/>
        <c:scaling>
          <c:orientation val="minMax"/>
          <c:max val="2117252.6939199995"/>
          <c:min val="-3972577.20132"/>
        </c:scaling>
        <c:axPos val="r"/>
        <c:majorGridlines>
          <c:spPr>
            <a:ln w="3175">
              <a:solidFill>
                <a:srgbClr val="FFFFFF"/>
              </a:solidFill>
              <a:prstDash val="dash"/>
            </a:ln>
          </c:spPr>
        </c:majorGridlines>
        <c:delete val="1"/>
        <c:majorTickMark val="out"/>
        <c:minorTickMark val="none"/>
        <c:tickLblPos val="none"/>
        <c:crossAx val="9628035"/>
        <c:crosses val="autoZero"/>
        <c:crossBetween val="midCat"/>
        <c:dispUnits/>
      </c:valAx>
      <c:spPr>
        <a:gradFill rotWithShape="1">
          <a:gsLst>
            <a:gs pos="50000">
              <a:srgbClr val="C2D1ED"/>
            </a:gs>
            <a:gs pos="98000">
              <a:srgbClr val="FCD5B5"/>
            </a:gs>
            <a:gs pos="100000">
              <a:srgbClr val="FCD5B5"/>
            </a:gs>
          </a:gsLst>
          <a:path path="rect">
            <a:fillToRect l="50000" t="50000" r="50000" b="50000"/>
          </a:path>
        </a:gra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4925"/>
          <c:w val="0.92675"/>
          <c:h val="0.89475"/>
        </c:manualLayout>
      </c:layout>
      <c:scatterChart>
        <c:scatterStyle val="lineMarker"/>
        <c:varyColors val="0"/>
        <c:ser>
          <c:idx val="0"/>
          <c:order val="0"/>
          <c:tx>
            <c:strRef>
              <c:f>'「濃醇・甘口傾向の強い商品」のグラフ'!$Q$20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'「濃醇・甘口傾向の強い商品」のグラフ'!$Q$21:$Q$35</c:f>
              <c:numCache/>
            </c:numRef>
          </c:yVal>
          <c:smooth val="0"/>
        </c:ser>
        <c:ser>
          <c:idx val="1"/>
          <c:order val="1"/>
          <c:tx>
            <c:strRef>
              <c:f>'「濃醇・甘口傾向の強い商品」のグラフ'!$R$20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'「濃醇・甘口傾向の強い商品」のグラフ'!$R$21:$R$35</c:f>
              <c:numCache/>
            </c:numRef>
          </c:yVal>
          <c:smooth val="0"/>
        </c:ser>
        <c:ser>
          <c:idx val="2"/>
          <c:order val="2"/>
          <c:tx>
            <c:strRef>
              <c:f>'「濃醇・甘口傾向の強い商品」のグラフ'!$S$20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'「濃醇・甘口傾向の強い商品」のグラフ'!$S$21:$S$35</c:f>
              <c:numCache/>
            </c:numRef>
          </c:yVal>
          <c:smooth val="0"/>
        </c:ser>
        <c:ser>
          <c:idx val="4"/>
          <c:order val="3"/>
          <c:tx>
            <c:strRef>
              <c:f>'「濃醇・甘口傾向の強い商品」のグラフ'!$T$20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trendline>
            <c:spPr>
              <a:ln w="3175">
                <a:solidFill>
                  <a:srgbClr val="000000"/>
                </a:solidFill>
              </a:ln>
            </c:spPr>
            <c:trendlineType val="linear"/>
            <c:dispEq val="0"/>
            <c:dispRSqr val="0"/>
          </c:trendline>
          <c:xVal>
            <c:numRef>
              <c:f>'「濃醇・甘口傾向の強い商品」のグラフ'!$P$21:$P$35</c:f>
              <c:numCache/>
            </c:numRef>
          </c:xVal>
          <c:yVal>
            <c:numRef>
              <c:f>'「濃醇・甘口傾向の強い商品」のグラフ'!$T$21:$T$35</c:f>
              <c:numCache/>
            </c:numRef>
          </c:yVal>
          <c:smooth val="0"/>
        </c:ser>
        <c:ser>
          <c:idx val="5"/>
          <c:order val="4"/>
          <c:tx>
            <c:strRef>
              <c:f>'「濃醇・甘口傾向の強い商品」のグラフ'!$U$20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'「濃醇・甘口傾向の強い商品」のグラフ'!$U$21:$U$35</c:f>
              <c:numCache/>
            </c:numRef>
          </c:yVal>
          <c:smooth val="0"/>
        </c:ser>
        <c:ser>
          <c:idx val="6"/>
          <c:order val="5"/>
          <c:tx>
            <c:strRef>
              <c:f>'「濃醇・甘口傾向の強い商品」のグラフ'!$V$20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'「濃醇・甘口傾向の強い商品」のグラフ'!$V$21:$V$35</c:f>
              <c:numCache/>
            </c:numRef>
          </c:yVal>
          <c:smooth val="0"/>
        </c:ser>
        <c:ser>
          <c:idx val="7"/>
          <c:order val="6"/>
          <c:tx>
            <c:strRef>
              <c:f>'「濃醇・甘口傾向の強い商品」のグラフ'!$W$20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'「濃醇・甘口傾向の強い商品」のグラフ'!$W$21:$W$35</c:f>
              <c:numCache/>
            </c:numRef>
          </c:yVal>
          <c:smooth val="0"/>
        </c:ser>
        <c:ser>
          <c:idx val="8"/>
          <c:order val="7"/>
          <c:tx>
            <c:strRef>
              <c:f>'「濃醇・甘口傾向の強い商品」のグラフ'!$X$20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'「濃醇・甘口傾向の強い商品」のグラフ'!$X$21:$X$35</c:f>
              <c:numCache/>
            </c:numRef>
          </c:yVal>
          <c:smooth val="0"/>
        </c:ser>
        <c:ser>
          <c:idx val="9"/>
          <c:order val="8"/>
          <c:tx>
            <c:strRef>
              <c:f>'「濃醇・甘口傾向の強い商品」のグラフ'!$Y$20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'「濃醇・甘口傾向の強い商品」のグラフ'!$Y$21:$Y$35</c:f>
              <c:numCache/>
            </c:numRef>
          </c:yVal>
          <c:smooth val="0"/>
        </c:ser>
        <c:ser>
          <c:idx val="10"/>
          <c:order val="9"/>
          <c:tx>
            <c:strRef>
              <c:f>'「濃醇・甘口傾向の強い商品」のグラフ'!$Z$20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'「濃醇・甘口傾向の強い商品」のグラフ'!$Z$21:$Z$35</c:f>
              <c:numCache/>
            </c:numRef>
          </c:yVal>
          <c:smooth val="0"/>
        </c:ser>
        <c:ser>
          <c:idx val="11"/>
          <c:order val="10"/>
          <c:tx>
            <c:strRef>
              <c:f>'「濃醇・甘口傾向の強い商品」のグラフ'!$AA$20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'「濃醇・甘口傾向の強い商品」のグラフ'!$AA$21:$AA$35</c:f>
              <c:numCache/>
            </c:numRef>
          </c:yVal>
          <c:smooth val="0"/>
        </c:ser>
        <c:ser>
          <c:idx val="12"/>
          <c:order val="11"/>
          <c:tx>
            <c:strRef>
              <c:f>'「濃醇・甘口傾向の強い商品」のグラフ'!$AB$20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'「濃醇・甘口傾向の強い商品」のグラフ'!$AB$21:$AB$35</c:f>
              <c:numCache/>
            </c:numRef>
          </c:yVal>
          <c:smooth val="0"/>
        </c:ser>
        <c:ser>
          <c:idx val="13"/>
          <c:order val="12"/>
          <c:tx>
            <c:strRef>
              <c:f>'「濃醇・甘口傾向の強い商品」のグラフ'!$AC$20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'「濃醇・甘口傾向の強い商品」のグラフ'!$AC$21:$AC$35</c:f>
              <c:numCache/>
            </c:numRef>
          </c:yVal>
          <c:smooth val="0"/>
        </c:ser>
        <c:ser>
          <c:idx val="14"/>
          <c:order val="13"/>
          <c:tx>
            <c:strRef>
              <c:f>'「濃醇・甘口傾向の強い商品」のグラフ'!$AD$20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'「濃醇・甘口傾向の強い商品」のグラフ'!$AD$21:$AD$35</c:f>
              <c:numCache/>
            </c:numRef>
          </c:yVal>
          <c:smooth val="0"/>
        </c:ser>
        <c:ser>
          <c:idx val="3"/>
          <c:order val="14"/>
          <c:tx>
            <c:strRef>
              <c:f>'「濃醇・甘口傾向の強い商品」のグラフ'!$AE$20</c:f>
              <c:strCache>
                <c:ptCount val="1"/>
                <c:pt idx="0">
                  <c:v>#N/A</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0066CC"/>
              </a:solidFill>
              <a:ln>
                <a:solidFill>
                  <a:srgbClr val="0066CC"/>
                </a:solidFill>
              </a:ln>
              <a:effectLst>
                <a:outerShdw dist="35921" dir="2700000" algn="br">
                  <a:prstClr val="black"/>
                </a:outerShdw>
              </a:effectLst>
            </c:spPr>
          </c:marker>
          <c:dLbls>
            <c:numFmt formatCode="General" sourceLinked="1"/>
          </c:dLbls>
          <c:xVal>
            <c:numRef>
              <c:f>'「濃醇・甘口傾向の強い商品」のグラフ'!$P$21:$P$35</c:f>
              <c:numCache/>
            </c:numRef>
          </c:xVal>
          <c:yVal>
            <c:numRef>
              <c:f>'「濃醇・甘口傾向の強い商品」のグラフ'!$AE$21:$AE$35</c:f>
              <c:numCache/>
            </c:numRef>
          </c:yVal>
          <c:smooth val="0"/>
        </c:ser>
        <c:axId val="41673341"/>
        <c:axId val="39515750"/>
      </c:scatterChart>
      <c:valAx>
        <c:axId val="41673341"/>
        <c:scaling>
          <c:orientation val="maxMin"/>
          <c:max val="98318183.24380001"/>
          <c:min val="-491590916.219"/>
        </c:scaling>
        <c:axPos val="b"/>
        <c:majorGridlines>
          <c:spPr>
            <a:ln w="3175">
              <a:solidFill>
                <a:srgbClr val="FFFFFF"/>
              </a:solidFill>
              <a:prstDash val="dash"/>
            </a:ln>
          </c:spPr>
        </c:majorGridlines>
        <c:delete val="1"/>
        <c:majorTickMark val="out"/>
        <c:minorTickMark val="none"/>
        <c:tickLblPos val="none"/>
        <c:crossAx val="39515750"/>
        <c:crosses val="autoZero"/>
        <c:crossBetween val="midCat"/>
        <c:dispUnits/>
      </c:valAx>
      <c:valAx>
        <c:axId val="39515750"/>
        <c:scaling>
          <c:orientation val="minMax"/>
          <c:max val="24010082.096"/>
          <c:min val="-4365469.472"/>
        </c:scaling>
        <c:axPos val="r"/>
        <c:majorGridlines>
          <c:spPr>
            <a:ln w="3175">
              <a:solidFill>
                <a:srgbClr val="FFFFFF"/>
              </a:solidFill>
              <a:prstDash val="dash"/>
            </a:ln>
          </c:spPr>
        </c:majorGridlines>
        <c:delete val="1"/>
        <c:majorTickMark val="out"/>
        <c:minorTickMark val="none"/>
        <c:tickLblPos val="none"/>
        <c:crossAx val="41673341"/>
        <c:crosses val="autoZero"/>
        <c:crossBetween val="midCat"/>
        <c:dispUnits/>
      </c:valAx>
      <c:spPr>
        <a:gradFill rotWithShape="1">
          <a:gsLst>
            <a:gs pos="50000">
              <a:srgbClr val="C2D1ED"/>
            </a:gs>
            <a:gs pos="98000">
              <a:srgbClr val="FCD5B5"/>
            </a:gs>
            <a:gs pos="100000">
              <a:srgbClr val="FCD5B5"/>
            </a:gs>
          </a:gsLst>
          <a:path path="rect">
            <a:fillToRect l="50000" t="50000" r="50000" b="50000"/>
          </a:path>
        </a:gra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cdr:x>
      <cdr:y>0.95475</cdr:y>
    </cdr:from>
    <cdr:to>
      <cdr:x>0.6045</cdr:x>
      <cdr:y>0.9985</cdr:y>
    </cdr:to>
    <cdr:sp>
      <cdr:nvSpPr>
        <cdr:cNvPr id="1" name="テキスト ボックス 5"/>
        <cdr:cNvSpPr txBox="1">
          <a:spLocks noChangeArrowheads="1"/>
        </cdr:cNvSpPr>
      </cdr:nvSpPr>
      <cdr:spPr>
        <a:xfrm>
          <a:off x="2762250" y="6029325"/>
          <a:ext cx="1562100" cy="276225"/>
        </a:xfrm>
        <a:prstGeom prst="rect">
          <a:avLst/>
        </a:prstGeom>
        <a:noFill/>
        <a:ln w="9525" cmpd="sng">
          <a:noFill/>
        </a:ln>
      </cdr:spPr>
      <cdr:txBody>
        <a:bodyPr vertOverflow="clip" wrap="square" anchor="ctr"/>
        <a:p>
          <a:pPr algn="ctr">
            <a:defRPr/>
          </a:pPr>
          <a:r>
            <a:rPr lang="en-US" cap="none" sz="1400" b="1" i="0" u="none" baseline="0">
              <a:solidFill>
                <a:srgbClr val="0066CC"/>
              </a:solidFill>
            </a:rPr>
            <a:t>淡麗傾向</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476250</xdr:rowOff>
    </xdr:from>
    <xdr:to>
      <xdr:col>9</xdr:col>
      <xdr:colOff>9525</xdr:colOff>
      <xdr:row>18</xdr:row>
      <xdr:rowOff>123825</xdr:rowOff>
    </xdr:to>
    <xdr:graphicFrame>
      <xdr:nvGraphicFramePr>
        <xdr:cNvPr id="1" name="グラフ 7"/>
        <xdr:cNvGraphicFramePr/>
      </xdr:nvGraphicFramePr>
      <xdr:xfrm>
        <a:off x="819150" y="476250"/>
        <a:ext cx="7162800" cy="6324600"/>
      </xdr:xfrm>
      <a:graphic>
        <a:graphicData uri="http://schemas.openxmlformats.org/drawingml/2006/chart">
          <c:chart xmlns:c="http://schemas.openxmlformats.org/drawingml/2006/chart" r:id="rId1"/>
        </a:graphicData>
      </a:graphic>
    </xdr:graphicFrame>
    <xdr:clientData/>
  </xdr:twoCellAnchor>
  <xdr:twoCellAnchor>
    <xdr:from>
      <xdr:col>8</xdr:col>
      <xdr:colOff>3276600</xdr:colOff>
      <xdr:row>8</xdr:row>
      <xdr:rowOff>0</xdr:rowOff>
    </xdr:from>
    <xdr:to>
      <xdr:col>8</xdr:col>
      <xdr:colOff>3533775</xdr:colOff>
      <xdr:row>11</xdr:row>
      <xdr:rowOff>123825</xdr:rowOff>
    </xdr:to>
    <xdr:sp>
      <xdr:nvSpPr>
        <xdr:cNvPr id="2" name="テキスト ボックス 2"/>
        <xdr:cNvSpPr txBox="1">
          <a:spLocks noChangeArrowheads="1"/>
        </xdr:cNvSpPr>
      </xdr:nvSpPr>
      <xdr:spPr>
        <a:xfrm>
          <a:off x="7696200" y="3057525"/>
          <a:ext cx="257175" cy="1209675"/>
        </a:xfrm>
        <a:prstGeom prst="rect">
          <a:avLst/>
        </a:prstGeom>
        <a:noFill/>
        <a:ln w="9525" cmpd="sng">
          <a:noFill/>
        </a:ln>
      </xdr:spPr>
      <xdr:txBody>
        <a:bodyPr vertOverflow="clip" wrap="square" anchor="ctr" vert="wordArtVertRtl"/>
        <a:p>
          <a:pPr algn="ctr">
            <a:defRPr/>
          </a:pPr>
          <a:r>
            <a:rPr lang="en-US" cap="none" sz="1400" b="1" i="0" u="none" baseline="0">
              <a:solidFill>
                <a:srgbClr val="FF0000"/>
              </a:solidFill>
            </a:rPr>
            <a:t>甘口傾向</a:t>
          </a:r>
        </a:p>
      </xdr:txBody>
    </xdr:sp>
    <xdr:clientData/>
  </xdr:twoCellAnchor>
  <xdr:twoCellAnchor>
    <xdr:from>
      <xdr:col>4</xdr:col>
      <xdr:colOff>28575</xdr:colOff>
      <xdr:row>7</xdr:row>
      <xdr:rowOff>257175</xdr:rowOff>
    </xdr:from>
    <xdr:to>
      <xdr:col>4</xdr:col>
      <xdr:colOff>285750</xdr:colOff>
      <xdr:row>11</xdr:row>
      <xdr:rowOff>152400</xdr:rowOff>
    </xdr:to>
    <xdr:sp>
      <xdr:nvSpPr>
        <xdr:cNvPr id="3" name="テキスト ボックス 3"/>
        <xdr:cNvSpPr txBox="1">
          <a:spLocks noChangeArrowheads="1"/>
        </xdr:cNvSpPr>
      </xdr:nvSpPr>
      <xdr:spPr>
        <a:xfrm>
          <a:off x="847725" y="2952750"/>
          <a:ext cx="257175" cy="1343025"/>
        </a:xfrm>
        <a:prstGeom prst="rect">
          <a:avLst/>
        </a:prstGeom>
        <a:noFill/>
        <a:ln w="9525" cmpd="sng">
          <a:noFill/>
        </a:ln>
      </xdr:spPr>
      <xdr:txBody>
        <a:bodyPr vertOverflow="clip" wrap="square" anchor="ctr" vert="wordArtVertRtl"/>
        <a:p>
          <a:pPr algn="ctr">
            <a:defRPr/>
          </a:pPr>
          <a:r>
            <a:rPr lang="en-US" cap="none" sz="1400" b="1" i="0" u="none" baseline="0">
              <a:solidFill>
                <a:srgbClr val="008000"/>
              </a:solidFill>
            </a:rPr>
            <a:t>辛口傾向</a:t>
          </a:r>
        </a:p>
      </xdr:txBody>
    </xdr:sp>
    <xdr:clientData/>
  </xdr:twoCellAnchor>
  <xdr:oneCellAnchor>
    <xdr:from>
      <xdr:col>7</xdr:col>
      <xdr:colOff>904875</xdr:colOff>
      <xdr:row>1</xdr:row>
      <xdr:rowOff>9525</xdr:rowOff>
    </xdr:from>
    <xdr:ext cx="1076325" cy="257175"/>
    <xdr:sp>
      <xdr:nvSpPr>
        <xdr:cNvPr id="4" name="テキスト ボックス 5"/>
        <xdr:cNvSpPr txBox="1">
          <a:spLocks noChangeArrowheads="1"/>
        </xdr:cNvSpPr>
      </xdr:nvSpPr>
      <xdr:spPr>
        <a:xfrm>
          <a:off x="3819525" y="533400"/>
          <a:ext cx="1076325" cy="257175"/>
        </a:xfrm>
        <a:prstGeom prst="rect">
          <a:avLst/>
        </a:prstGeom>
        <a:noFill/>
        <a:ln w="9525" cmpd="sng">
          <a:noFill/>
        </a:ln>
      </xdr:spPr>
      <xdr:txBody>
        <a:bodyPr vertOverflow="clip" wrap="square" anchor="ctr"/>
        <a:p>
          <a:pPr algn="ctr">
            <a:defRPr/>
          </a:pPr>
          <a:r>
            <a:rPr lang="en-US" cap="none" sz="1400" b="1" i="0" u="none" baseline="0">
              <a:solidFill>
                <a:srgbClr val="FF6600"/>
              </a:solidFill>
            </a:rPr>
            <a:t>濃醇傾向</a:t>
          </a:r>
        </a:p>
      </xdr:txBody>
    </xdr:sp>
    <xdr:clientData/>
  </xdr:oneCellAnchor>
  <xdr:twoCellAnchor editAs="oneCell">
    <xdr:from>
      <xdr:col>6</xdr:col>
      <xdr:colOff>161925</xdr:colOff>
      <xdr:row>0</xdr:row>
      <xdr:rowOff>38100</xdr:rowOff>
    </xdr:from>
    <xdr:to>
      <xdr:col>6</xdr:col>
      <xdr:colOff>885825</xdr:colOff>
      <xdr:row>1</xdr:row>
      <xdr:rowOff>228600</xdr:rowOff>
    </xdr:to>
    <xdr:pic>
      <xdr:nvPicPr>
        <xdr:cNvPr id="5" name="Picture 258"/>
        <xdr:cNvPicPr preferRelativeResize="1">
          <a:picLocks noChangeAspect="1"/>
        </xdr:cNvPicPr>
      </xdr:nvPicPr>
      <xdr:blipFill>
        <a:blip r:embed="rId2"/>
        <a:stretch>
          <a:fillRect/>
        </a:stretch>
      </xdr:blipFill>
      <xdr:spPr>
        <a:xfrm>
          <a:off x="1924050" y="38100"/>
          <a:ext cx="723900" cy="714375"/>
        </a:xfrm>
        <a:prstGeom prst="rect">
          <a:avLst/>
        </a:prstGeom>
        <a:noFill/>
        <a:ln w="9525" cmpd="sng">
          <a:noFill/>
        </a:ln>
      </xdr:spPr>
    </xdr:pic>
    <xdr:clientData/>
  </xdr:twoCellAnchor>
  <xdr:twoCellAnchor editAs="oneCell">
    <xdr:from>
      <xdr:col>8</xdr:col>
      <xdr:colOff>1590675</xdr:colOff>
      <xdr:row>0</xdr:row>
      <xdr:rowOff>76200</xdr:rowOff>
    </xdr:from>
    <xdr:to>
      <xdr:col>8</xdr:col>
      <xdr:colOff>2295525</xdr:colOff>
      <xdr:row>1</xdr:row>
      <xdr:rowOff>247650</xdr:rowOff>
    </xdr:to>
    <xdr:pic>
      <xdr:nvPicPr>
        <xdr:cNvPr id="6" name="Picture 291"/>
        <xdr:cNvPicPr preferRelativeResize="1">
          <a:picLocks noChangeAspect="1"/>
        </xdr:cNvPicPr>
      </xdr:nvPicPr>
      <xdr:blipFill>
        <a:blip r:embed="rId3"/>
        <a:stretch>
          <a:fillRect/>
        </a:stretch>
      </xdr:blipFill>
      <xdr:spPr>
        <a:xfrm>
          <a:off x="6010275" y="76200"/>
          <a:ext cx="704850" cy="6953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0.38525</cdr:x>
      <cdr:y>0.95475</cdr:y>
    </cdr:from>
    <cdr:to>
      <cdr:x>0.60425</cdr:x>
      <cdr:y>0.9985</cdr:y>
    </cdr:to>
    <cdr:sp>
      <cdr:nvSpPr>
        <cdr:cNvPr id="1" name="テキスト ボックス 5"/>
        <cdr:cNvSpPr txBox="1">
          <a:spLocks noChangeArrowheads="1"/>
        </cdr:cNvSpPr>
      </cdr:nvSpPr>
      <cdr:spPr>
        <a:xfrm>
          <a:off x="2752725" y="6029325"/>
          <a:ext cx="1571625" cy="276225"/>
        </a:xfrm>
        <a:prstGeom prst="rect">
          <a:avLst/>
        </a:prstGeom>
        <a:noFill/>
        <a:ln w="9525" cmpd="sng">
          <a:noFill/>
        </a:ln>
      </cdr:spPr>
      <cdr:txBody>
        <a:bodyPr vertOverflow="clip" wrap="square" anchor="ctr"/>
        <a:p>
          <a:pPr algn="ctr">
            <a:defRPr/>
          </a:pPr>
          <a:r>
            <a:rPr lang="en-US" cap="none" sz="1400" b="1" i="0" u="none" baseline="0">
              <a:solidFill>
                <a:srgbClr val="0066CC"/>
              </a:solidFill>
            </a:rPr>
            <a:t>淡麗傾向</a:t>
          </a:r>
        </a:p>
      </cdr:txBody>
    </cdr:sp>
  </cdr:relSizeAnchor>
  <cdr:relSizeAnchor xmlns:cdr="http://schemas.openxmlformats.org/drawingml/2006/chartDrawing">
    <cdr:from>
      <cdr:x>0.238</cdr:x>
      <cdr:y>-0.008</cdr:y>
    </cdr:from>
    <cdr:to>
      <cdr:x>0.7675</cdr:x>
      <cdr:y>0.0605</cdr:y>
    </cdr:to>
    <cdr:sp>
      <cdr:nvSpPr>
        <cdr:cNvPr id="2" name="テキスト ボックス 4"/>
        <cdr:cNvSpPr txBox="1">
          <a:spLocks noChangeArrowheads="1"/>
        </cdr:cNvSpPr>
      </cdr:nvSpPr>
      <cdr:spPr>
        <a:xfrm>
          <a:off x="1695450" y="-47624"/>
          <a:ext cx="3790950" cy="428625"/>
        </a:xfrm>
        <a:prstGeom prst="rect">
          <a:avLst/>
        </a:prstGeom>
        <a:noFill/>
        <a:ln w="9525" cmpd="sng">
          <a:noFill/>
        </a:ln>
      </cdr:spPr>
      <cdr:txBody>
        <a:bodyPr vertOverflow="clip" wrap="square" anchor="ctr"/>
        <a:p>
          <a:pPr algn="ctr">
            <a:defRPr/>
          </a:pPr>
          <a:r>
            <a:rPr lang="en-US" cap="none" sz="2000" b="1" i="0" u="none" baseline="0">
              <a:solidFill>
                <a:srgbClr val="000000"/>
              </a:solidFill>
            </a:rPr>
            <a:t>（濃醇、甘口傾向の強い商品）</a:t>
          </a:r>
        </a:p>
      </cdr:txBody>
    </cdr:sp>
  </cdr:relSizeAnchor>
  <cdr:relSizeAnchor xmlns:cdr="http://schemas.openxmlformats.org/drawingml/2006/chartDrawing">
    <cdr:from>
      <cdr:x>0.34375</cdr:x>
      <cdr:y>0.684</cdr:y>
    </cdr:from>
    <cdr:to>
      <cdr:x>0.672</cdr:x>
      <cdr:y>0.74925</cdr:y>
    </cdr:to>
    <cdr:sp>
      <cdr:nvSpPr>
        <cdr:cNvPr id="3" name="テキスト ボックス 1"/>
        <cdr:cNvSpPr txBox="1">
          <a:spLocks noChangeArrowheads="1"/>
        </cdr:cNvSpPr>
      </cdr:nvSpPr>
      <cdr:spPr>
        <a:xfrm>
          <a:off x="2457450" y="4324350"/>
          <a:ext cx="2352675" cy="409575"/>
        </a:xfrm>
        <a:prstGeom prst="rect">
          <a:avLst/>
        </a:prstGeom>
        <a:noFill/>
        <a:ln w="9525" cmpd="sng">
          <a:noFill/>
        </a:ln>
      </cdr:spPr>
      <cdr:txBody>
        <a:bodyPr vertOverflow="clip" wrap="square"/>
        <a:p>
          <a:pPr algn="l">
            <a:defRPr/>
          </a:pPr>
          <a:r>
            <a:rPr lang="en-US" cap="none" sz="1200" b="1" i="0" u="none" baseline="0">
              <a:solidFill>
                <a:srgbClr val="FF0000"/>
              </a:solidFill>
            </a:rPr>
            <a:t>標準版のグラフ掲載範囲</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476250</xdr:rowOff>
    </xdr:from>
    <xdr:to>
      <xdr:col>9</xdr:col>
      <xdr:colOff>9525</xdr:colOff>
      <xdr:row>18</xdr:row>
      <xdr:rowOff>123825</xdr:rowOff>
    </xdr:to>
    <xdr:graphicFrame>
      <xdr:nvGraphicFramePr>
        <xdr:cNvPr id="1" name="グラフ 7"/>
        <xdr:cNvGraphicFramePr/>
      </xdr:nvGraphicFramePr>
      <xdr:xfrm>
        <a:off x="819150" y="476250"/>
        <a:ext cx="7162800" cy="6324600"/>
      </xdr:xfrm>
      <a:graphic>
        <a:graphicData uri="http://schemas.openxmlformats.org/drawingml/2006/chart">
          <c:chart xmlns:c="http://schemas.openxmlformats.org/drawingml/2006/chart" r:id="rId1"/>
        </a:graphicData>
      </a:graphic>
    </xdr:graphicFrame>
    <xdr:clientData/>
  </xdr:twoCellAnchor>
  <xdr:twoCellAnchor>
    <xdr:from>
      <xdr:col>8</xdr:col>
      <xdr:colOff>3267075</xdr:colOff>
      <xdr:row>8</xdr:row>
      <xdr:rowOff>9525</xdr:rowOff>
    </xdr:from>
    <xdr:to>
      <xdr:col>8</xdr:col>
      <xdr:colOff>3524250</xdr:colOff>
      <xdr:row>11</xdr:row>
      <xdr:rowOff>133350</xdr:rowOff>
    </xdr:to>
    <xdr:sp>
      <xdr:nvSpPr>
        <xdr:cNvPr id="2" name="テキスト ボックス 2"/>
        <xdr:cNvSpPr txBox="1">
          <a:spLocks noChangeArrowheads="1"/>
        </xdr:cNvSpPr>
      </xdr:nvSpPr>
      <xdr:spPr>
        <a:xfrm>
          <a:off x="7686675" y="3067050"/>
          <a:ext cx="257175" cy="1209675"/>
        </a:xfrm>
        <a:prstGeom prst="rect">
          <a:avLst/>
        </a:prstGeom>
        <a:noFill/>
        <a:ln w="9525" cmpd="sng">
          <a:noFill/>
        </a:ln>
      </xdr:spPr>
      <xdr:txBody>
        <a:bodyPr vertOverflow="clip" wrap="square" anchor="ctr" vert="wordArtVertRtl"/>
        <a:p>
          <a:pPr algn="ctr">
            <a:defRPr/>
          </a:pPr>
          <a:r>
            <a:rPr lang="en-US" cap="none" sz="1400" b="1" i="0" u="none" baseline="0">
              <a:solidFill>
                <a:srgbClr val="FF0000"/>
              </a:solidFill>
            </a:rPr>
            <a:t>甘口傾向</a:t>
          </a:r>
        </a:p>
      </xdr:txBody>
    </xdr:sp>
    <xdr:clientData/>
  </xdr:twoCellAnchor>
  <xdr:twoCellAnchor>
    <xdr:from>
      <xdr:col>4</xdr:col>
      <xdr:colOff>28575</xdr:colOff>
      <xdr:row>7</xdr:row>
      <xdr:rowOff>257175</xdr:rowOff>
    </xdr:from>
    <xdr:to>
      <xdr:col>4</xdr:col>
      <xdr:colOff>285750</xdr:colOff>
      <xdr:row>11</xdr:row>
      <xdr:rowOff>152400</xdr:rowOff>
    </xdr:to>
    <xdr:sp>
      <xdr:nvSpPr>
        <xdr:cNvPr id="3" name="テキスト ボックス 3"/>
        <xdr:cNvSpPr txBox="1">
          <a:spLocks noChangeArrowheads="1"/>
        </xdr:cNvSpPr>
      </xdr:nvSpPr>
      <xdr:spPr>
        <a:xfrm>
          <a:off x="847725" y="2952750"/>
          <a:ext cx="257175" cy="1343025"/>
        </a:xfrm>
        <a:prstGeom prst="rect">
          <a:avLst/>
        </a:prstGeom>
        <a:noFill/>
        <a:ln w="9525" cmpd="sng">
          <a:noFill/>
        </a:ln>
      </xdr:spPr>
      <xdr:txBody>
        <a:bodyPr vertOverflow="clip" wrap="square" anchor="ctr" vert="wordArtVertRtl"/>
        <a:p>
          <a:pPr algn="ctr">
            <a:defRPr/>
          </a:pPr>
          <a:r>
            <a:rPr lang="en-US" cap="none" sz="1400" b="1" i="0" u="none" baseline="0">
              <a:solidFill>
                <a:srgbClr val="008000"/>
              </a:solidFill>
            </a:rPr>
            <a:t>辛口傾向</a:t>
          </a:r>
        </a:p>
      </xdr:txBody>
    </xdr:sp>
    <xdr:clientData/>
  </xdr:twoCellAnchor>
  <xdr:oneCellAnchor>
    <xdr:from>
      <xdr:col>7</xdr:col>
      <xdr:colOff>981075</xdr:colOff>
      <xdr:row>1</xdr:row>
      <xdr:rowOff>333375</xdr:rowOff>
    </xdr:from>
    <xdr:ext cx="1076325" cy="266700"/>
    <xdr:sp>
      <xdr:nvSpPr>
        <xdr:cNvPr id="4" name="テキスト ボックス 4"/>
        <xdr:cNvSpPr txBox="1">
          <a:spLocks noChangeArrowheads="1"/>
        </xdr:cNvSpPr>
      </xdr:nvSpPr>
      <xdr:spPr>
        <a:xfrm>
          <a:off x="3895725" y="857250"/>
          <a:ext cx="1076325" cy="266700"/>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FF6600"/>
              </a:solidFill>
            </a:rPr>
            <a:t>濃醇傾向</a:t>
          </a:r>
        </a:p>
      </xdr:txBody>
    </xdr:sp>
    <xdr:clientData/>
  </xdr:oneCellAnchor>
  <xdr:twoCellAnchor editAs="oneCell">
    <xdr:from>
      <xdr:col>6</xdr:col>
      <xdr:colOff>257175</xdr:colOff>
      <xdr:row>0</xdr:row>
      <xdr:rowOff>47625</xdr:rowOff>
    </xdr:from>
    <xdr:to>
      <xdr:col>6</xdr:col>
      <xdr:colOff>971550</xdr:colOff>
      <xdr:row>1</xdr:row>
      <xdr:rowOff>238125</xdr:rowOff>
    </xdr:to>
    <xdr:pic>
      <xdr:nvPicPr>
        <xdr:cNvPr id="5" name="Picture 258"/>
        <xdr:cNvPicPr preferRelativeResize="1">
          <a:picLocks noChangeAspect="1"/>
        </xdr:cNvPicPr>
      </xdr:nvPicPr>
      <xdr:blipFill>
        <a:blip r:embed="rId2"/>
        <a:stretch>
          <a:fillRect/>
        </a:stretch>
      </xdr:blipFill>
      <xdr:spPr>
        <a:xfrm>
          <a:off x="2019300" y="47625"/>
          <a:ext cx="714375" cy="714375"/>
        </a:xfrm>
        <a:prstGeom prst="rect">
          <a:avLst/>
        </a:prstGeom>
        <a:noFill/>
        <a:ln w="9525" cmpd="sng">
          <a:noFill/>
        </a:ln>
      </xdr:spPr>
    </xdr:pic>
    <xdr:clientData/>
  </xdr:twoCellAnchor>
  <xdr:twoCellAnchor editAs="oneCell">
    <xdr:from>
      <xdr:col>8</xdr:col>
      <xdr:colOff>1647825</xdr:colOff>
      <xdr:row>0</xdr:row>
      <xdr:rowOff>57150</xdr:rowOff>
    </xdr:from>
    <xdr:to>
      <xdr:col>8</xdr:col>
      <xdr:colOff>2352675</xdr:colOff>
      <xdr:row>1</xdr:row>
      <xdr:rowOff>228600</xdr:rowOff>
    </xdr:to>
    <xdr:pic>
      <xdr:nvPicPr>
        <xdr:cNvPr id="6" name="Picture 291"/>
        <xdr:cNvPicPr preferRelativeResize="1">
          <a:picLocks noChangeAspect="1"/>
        </xdr:cNvPicPr>
      </xdr:nvPicPr>
      <xdr:blipFill>
        <a:blip r:embed="rId3"/>
        <a:stretch>
          <a:fillRect/>
        </a:stretch>
      </xdr:blipFill>
      <xdr:spPr>
        <a:xfrm>
          <a:off x="6067425" y="57150"/>
          <a:ext cx="704850" cy="695325"/>
        </a:xfrm>
        <a:prstGeom prst="rect">
          <a:avLst/>
        </a:prstGeom>
        <a:noFill/>
        <a:ln w="9525" cmpd="sng">
          <a:noFill/>
        </a:ln>
      </xdr:spPr>
    </xdr:pic>
    <xdr:clientData/>
  </xdr:twoCellAnchor>
  <xdr:twoCellAnchor>
    <xdr:from>
      <xdr:col>4</xdr:col>
      <xdr:colOff>333375</xdr:colOff>
      <xdr:row>13</xdr:row>
      <xdr:rowOff>247650</xdr:rowOff>
    </xdr:from>
    <xdr:to>
      <xdr:col>7</xdr:col>
      <xdr:colOff>1343025</xdr:colOff>
      <xdr:row>17</xdr:row>
      <xdr:rowOff>19050</xdr:rowOff>
    </xdr:to>
    <xdr:sp>
      <xdr:nvSpPr>
        <xdr:cNvPr id="7" name="正方形/長方形 7"/>
        <xdr:cNvSpPr>
          <a:spLocks/>
        </xdr:cNvSpPr>
      </xdr:nvSpPr>
      <xdr:spPr>
        <a:xfrm>
          <a:off x="1152525" y="5114925"/>
          <a:ext cx="3105150" cy="1219200"/>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2&#24066;&#36009;&#37202;&#39006;&#35519;&#26619;\H19\10%20&#36023;&#19978;&#37202;&#12398;&#36984;&#23450;\&#36984;&#23450;&#20316;&#26989;\&#12298;&#28165;&#37202;&#36984;&#23450;&#20316;&#26989;&#29992;&#12299;&#22823;&#38442;2005ver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2&#24066;&#36009;&#37202;&#39006;&#35519;&#26619;\H19\10%20&#36023;&#19978;&#37202;&#12398;&#36984;&#23450;\&#36984;&#23450;&#20316;&#26989;\&#35069;&#36896;&#29366;&#27841;&#36865;&#20184;&#12539;&#25552;&#20986;&#23550;&#35937;&#327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別製造場用"/>
      <sheetName val="合計用"/>
      <sheetName val="とりあえず"/>
      <sheetName val="01 合算作業"/>
      <sheetName val="02 選定用ﾘｽﾄ"/>
      <sheetName val="02’ 合算･除外ﾘｽﾄ"/>
      <sheetName val="03 選定の計算"/>
      <sheetName val="04 買上銘柄選び"/>
      <sheetName val="10 主力商品調"/>
      <sheetName val="ﾃﾞｰﾀ貼付ｼｰﾄ"/>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送付部数"/>
      <sheetName val="新コード"/>
      <sheetName val="前年提出者"/>
      <sheetName val="署リスト"/>
      <sheetName val="バッチ管理"/>
      <sheetName val="提出者（最終版）"/>
      <sheetName val="次年度送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228"/>
  <sheetViews>
    <sheetView zoomScaleSheetLayoutView="100" zoomScalePageLayoutView="0" workbookViewId="0" topLeftCell="A1">
      <pane ySplit="2" topLeftCell="A15" activePane="bottomLeft" state="frozen"/>
      <selection pane="topLeft" activeCell="A1" sqref="A1"/>
      <selection pane="bottomLeft" activeCell="F11" sqref="C11:F12"/>
    </sheetView>
  </sheetViews>
  <sheetFormatPr defaultColWidth="0" defaultRowHeight="16.5" customHeight="1"/>
  <cols>
    <col min="1" max="1" width="5.28125" style="69" customWidth="1"/>
    <col min="2" max="2" width="4.28125" style="69" hidden="1" customWidth="1"/>
    <col min="3" max="3" width="9.00390625" style="70" customWidth="1"/>
    <col min="4" max="4" width="18.140625" style="71" customWidth="1"/>
    <col min="5" max="5" width="10.28125" style="69" customWidth="1"/>
    <col min="6" max="6" width="25.140625" style="71" customWidth="1"/>
    <col min="7" max="7" width="6.421875" style="71" customWidth="1"/>
    <col min="8" max="8" width="77.421875" style="71" customWidth="1"/>
    <col min="9" max="249" width="0" style="69" hidden="1" customWidth="1"/>
    <col min="250" max="250" width="4.00390625" style="69" hidden="1" customWidth="1"/>
    <col min="251" max="255" width="0" style="69" hidden="1" customWidth="1"/>
    <col min="256" max="16384" width="5.00390625" style="69" hidden="1" customWidth="1"/>
  </cols>
  <sheetData>
    <row r="1" spans="1:8" ht="24" customHeight="1">
      <c r="A1" s="21"/>
      <c r="B1" s="21"/>
      <c r="C1" s="26"/>
      <c r="D1" s="27"/>
      <c r="E1" s="21"/>
      <c r="F1" s="27" t="s">
        <v>28</v>
      </c>
      <c r="G1" s="27"/>
      <c r="H1" s="27"/>
    </row>
    <row r="2" spans="1:8" ht="23.25" customHeight="1">
      <c r="A2" s="84" t="s">
        <v>18</v>
      </c>
      <c r="B2" s="72" t="s">
        <v>14</v>
      </c>
      <c r="C2" s="86" t="s">
        <v>16</v>
      </c>
      <c r="D2" s="85" t="s">
        <v>5</v>
      </c>
      <c r="E2" s="87" t="s">
        <v>15</v>
      </c>
      <c r="F2" s="85" t="s">
        <v>17</v>
      </c>
      <c r="G2" s="88" t="s">
        <v>20</v>
      </c>
      <c r="H2" s="85" t="s">
        <v>19</v>
      </c>
    </row>
    <row r="3" spans="1:8" ht="24" customHeight="1">
      <c r="A3" s="25">
        <v>1</v>
      </c>
      <c r="B3" s="76">
        <v>1</v>
      </c>
      <c r="C3" s="32" t="s">
        <v>29</v>
      </c>
      <c r="D3" s="33" t="s">
        <v>248</v>
      </c>
      <c r="E3" s="34" t="s">
        <v>319</v>
      </c>
      <c r="F3" s="31" t="s">
        <v>35</v>
      </c>
      <c r="G3" s="38"/>
      <c r="H3" s="89" t="s">
        <v>330</v>
      </c>
    </row>
    <row r="4" spans="1:8" ht="24" customHeight="1">
      <c r="A4" s="25">
        <v>2</v>
      </c>
      <c r="B4" s="76">
        <v>2</v>
      </c>
      <c r="C4" s="32" t="s">
        <v>29</v>
      </c>
      <c r="D4" s="33" t="s">
        <v>249</v>
      </c>
      <c r="E4" s="34" t="s">
        <v>319</v>
      </c>
      <c r="F4" s="31" t="s">
        <v>36</v>
      </c>
      <c r="G4" s="38"/>
      <c r="H4" s="89" t="s">
        <v>331</v>
      </c>
    </row>
    <row r="5" spans="1:8" ht="24" customHeight="1">
      <c r="A5" s="25">
        <v>3</v>
      </c>
      <c r="B5" s="76">
        <v>3</v>
      </c>
      <c r="C5" s="32" t="s">
        <v>29</v>
      </c>
      <c r="D5" s="33" t="s">
        <v>250</v>
      </c>
      <c r="E5" s="34" t="s">
        <v>319</v>
      </c>
      <c r="F5" s="31" t="s">
        <v>37</v>
      </c>
      <c r="G5" s="38"/>
      <c r="H5" s="89" t="s">
        <v>332</v>
      </c>
    </row>
    <row r="6" spans="1:8" ht="24" customHeight="1">
      <c r="A6" s="25">
        <v>4</v>
      </c>
      <c r="B6" s="76">
        <v>4</v>
      </c>
      <c r="C6" s="32" t="s">
        <v>29</v>
      </c>
      <c r="D6" s="33" t="s">
        <v>251</v>
      </c>
      <c r="E6" s="34" t="s">
        <v>320</v>
      </c>
      <c r="F6" s="31" t="s">
        <v>38</v>
      </c>
      <c r="G6" s="38"/>
      <c r="H6" s="89" t="s">
        <v>333</v>
      </c>
    </row>
    <row r="7" spans="1:8" ht="24" customHeight="1">
      <c r="A7" s="25">
        <v>5</v>
      </c>
      <c r="B7" s="76">
        <v>5</v>
      </c>
      <c r="C7" s="32" t="s">
        <v>29</v>
      </c>
      <c r="D7" s="33" t="s">
        <v>249</v>
      </c>
      <c r="E7" s="34" t="s">
        <v>321</v>
      </c>
      <c r="F7" s="31" t="s">
        <v>39</v>
      </c>
      <c r="G7" s="38"/>
      <c r="H7" s="89" t="s">
        <v>334</v>
      </c>
    </row>
    <row r="8" spans="1:8" ht="24" customHeight="1">
      <c r="A8" s="25">
        <v>6</v>
      </c>
      <c r="B8" s="76">
        <v>6</v>
      </c>
      <c r="C8" s="32" t="s">
        <v>29</v>
      </c>
      <c r="D8" s="33" t="s">
        <v>252</v>
      </c>
      <c r="E8" s="34" t="s">
        <v>321</v>
      </c>
      <c r="F8" s="31" t="s">
        <v>40</v>
      </c>
      <c r="G8" s="38"/>
      <c r="H8" s="89" t="s">
        <v>335</v>
      </c>
    </row>
    <row r="9" spans="1:8" ht="24" customHeight="1">
      <c r="A9" s="25">
        <v>7</v>
      </c>
      <c r="B9" s="76">
        <v>8</v>
      </c>
      <c r="C9" s="32" t="s">
        <v>29</v>
      </c>
      <c r="D9" s="33" t="s">
        <v>253</v>
      </c>
      <c r="E9" s="34" t="s">
        <v>321</v>
      </c>
      <c r="F9" s="31" t="s">
        <v>41</v>
      </c>
      <c r="G9" s="38"/>
      <c r="H9" s="89" t="s">
        <v>336</v>
      </c>
    </row>
    <row r="10" spans="1:8" ht="24" customHeight="1">
      <c r="A10" s="25">
        <v>8</v>
      </c>
      <c r="B10" s="76">
        <v>9</v>
      </c>
      <c r="C10" s="32" t="s">
        <v>29</v>
      </c>
      <c r="D10" s="33" t="s">
        <v>252</v>
      </c>
      <c r="E10" s="34" t="s">
        <v>321</v>
      </c>
      <c r="F10" s="31" t="s">
        <v>42</v>
      </c>
      <c r="G10" s="38"/>
      <c r="H10" s="89" t="s">
        <v>337</v>
      </c>
    </row>
    <row r="11" spans="1:8" ht="24" customHeight="1">
      <c r="A11" s="25">
        <v>9</v>
      </c>
      <c r="B11" s="76">
        <v>10</v>
      </c>
      <c r="C11" s="32" t="s">
        <v>29</v>
      </c>
      <c r="D11" s="33" t="s">
        <v>254</v>
      </c>
      <c r="E11" s="34" t="s">
        <v>321</v>
      </c>
      <c r="F11" s="31" t="s">
        <v>43</v>
      </c>
      <c r="G11" s="38"/>
      <c r="H11" s="89" t="s">
        <v>338</v>
      </c>
    </row>
    <row r="12" spans="1:8" ht="24" customHeight="1">
      <c r="A12" s="25">
        <v>10</v>
      </c>
      <c r="B12" s="76">
        <v>11</v>
      </c>
      <c r="C12" s="32" t="s">
        <v>29</v>
      </c>
      <c r="D12" s="33" t="s">
        <v>253</v>
      </c>
      <c r="E12" s="34" t="s">
        <v>321</v>
      </c>
      <c r="F12" s="31" t="s">
        <v>44</v>
      </c>
      <c r="G12" s="38"/>
      <c r="H12" s="89" t="s">
        <v>339</v>
      </c>
    </row>
    <row r="13" spans="1:8" ht="24" customHeight="1">
      <c r="A13" s="25">
        <v>11</v>
      </c>
      <c r="B13" s="76">
        <v>12</v>
      </c>
      <c r="C13" s="32" t="s">
        <v>29</v>
      </c>
      <c r="D13" s="33" t="s">
        <v>250</v>
      </c>
      <c r="E13" s="34" t="s">
        <v>321</v>
      </c>
      <c r="F13" s="31" t="s">
        <v>45</v>
      </c>
      <c r="G13" s="38"/>
      <c r="H13" s="89" t="s">
        <v>340</v>
      </c>
    </row>
    <row r="14" spans="1:8" ht="24" customHeight="1">
      <c r="A14" s="25">
        <v>12</v>
      </c>
      <c r="B14" s="76">
        <v>13</v>
      </c>
      <c r="C14" s="32" t="s">
        <v>29</v>
      </c>
      <c r="D14" s="33" t="s">
        <v>249</v>
      </c>
      <c r="E14" s="34" t="s">
        <v>321</v>
      </c>
      <c r="F14" s="31" t="s">
        <v>46</v>
      </c>
      <c r="G14" s="38"/>
      <c r="H14" s="89" t="s">
        <v>341</v>
      </c>
    </row>
    <row r="15" spans="1:8" ht="24" customHeight="1">
      <c r="A15" s="25">
        <v>13</v>
      </c>
      <c r="B15" s="76">
        <v>14</v>
      </c>
      <c r="C15" s="32" t="s">
        <v>29</v>
      </c>
      <c r="D15" s="33" t="s">
        <v>255</v>
      </c>
      <c r="E15" s="34" t="s">
        <v>321</v>
      </c>
      <c r="F15" s="31" t="s">
        <v>47</v>
      </c>
      <c r="G15" s="38"/>
      <c r="H15" s="89" t="s">
        <v>342</v>
      </c>
    </row>
    <row r="16" spans="1:8" ht="24" customHeight="1">
      <c r="A16" s="25">
        <v>14</v>
      </c>
      <c r="B16" s="76">
        <v>15</v>
      </c>
      <c r="C16" s="32" t="s">
        <v>29</v>
      </c>
      <c r="D16" s="33" t="s">
        <v>256</v>
      </c>
      <c r="E16" s="34" t="s">
        <v>322</v>
      </c>
      <c r="F16" s="31" t="s">
        <v>48</v>
      </c>
      <c r="G16" s="38"/>
      <c r="H16" s="89" t="s">
        <v>343</v>
      </c>
    </row>
    <row r="17" spans="1:8" ht="24" customHeight="1">
      <c r="A17" s="25">
        <v>15</v>
      </c>
      <c r="B17" s="76">
        <v>16</v>
      </c>
      <c r="C17" s="32" t="s">
        <v>29</v>
      </c>
      <c r="D17" s="33" t="s">
        <v>251</v>
      </c>
      <c r="E17" s="34" t="s">
        <v>322</v>
      </c>
      <c r="F17" s="31" t="s">
        <v>49</v>
      </c>
      <c r="G17" s="38"/>
      <c r="H17" s="89" t="s">
        <v>344</v>
      </c>
    </row>
    <row r="18" spans="1:8" ht="24" customHeight="1">
      <c r="A18" s="25">
        <v>16</v>
      </c>
      <c r="B18" s="76">
        <v>17</v>
      </c>
      <c r="C18" s="32" t="s">
        <v>29</v>
      </c>
      <c r="D18" s="33" t="s">
        <v>248</v>
      </c>
      <c r="E18" s="34" t="s">
        <v>322</v>
      </c>
      <c r="F18" s="31" t="s">
        <v>50</v>
      </c>
      <c r="G18" s="38"/>
      <c r="H18" s="89" t="s">
        <v>345</v>
      </c>
    </row>
    <row r="19" spans="1:8" ht="24" customHeight="1">
      <c r="A19" s="25">
        <v>17</v>
      </c>
      <c r="B19" s="76">
        <v>18</v>
      </c>
      <c r="C19" s="32" t="s">
        <v>29</v>
      </c>
      <c r="D19" s="33" t="s">
        <v>256</v>
      </c>
      <c r="E19" s="34" t="s">
        <v>322</v>
      </c>
      <c r="F19" s="31" t="s">
        <v>51</v>
      </c>
      <c r="G19" s="38"/>
      <c r="H19" s="89" t="s">
        <v>346</v>
      </c>
    </row>
    <row r="20" spans="1:8" ht="24" customHeight="1">
      <c r="A20" s="25">
        <v>18</v>
      </c>
      <c r="B20" s="76">
        <v>19</v>
      </c>
      <c r="C20" s="32" t="s">
        <v>29</v>
      </c>
      <c r="D20" s="33" t="s">
        <v>249</v>
      </c>
      <c r="E20" s="34" t="s">
        <v>322</v>
      </c>
      <c r="F20" s="31" t="s">
        <v>52</v>
      </c>
      <c r="G20" s="38"/>
      <c r="H20" s="89" t="s">
        <v>347</v>
      </c>
    </row>
    <row r="21" spans="1:8" ht="24" customHeight="1">
      <c r="A21" s="25">
        <v>19</v>
      </c>
      <c r="B21" s="76">
        <v>20</v>
      </c>
      <c r="C21" s="32" t="s">
        <v>29</v>
      </c>
      <c r="D21" s="33" t="s">
        <v>256</v>
      </c>
      <c r="E21" s="34" t="s">
        <v>322</v>
      </c>
      <c r="F21" s="31" t="s">
        <v>53</v>
      </c>
      <c r="G21" s="38"/>
      <c r="H21" s="89" t="s">
        <v>348</v>
      </c>
    </row>
    <row r="22" spans="1:8" ht="24" customHeight="1">
      <c r="A22" s="25">
        <v>20</v>
      </c>
      <c r="B22" s="76">
        <v>21</v>
      </c>
      <c r="C22" s="32" t="s">
        <v>29</v>
      </c>
      <c r="D22" s="33" t="s">
        <v>253</v>
      </c>
      <c r="E22" s="34" t="s">
        <v>322</v>
      </c>
      <c r="F22" s="31" t="s">
        <v>54</v>
      </c>
      <c r="G22" s="38"/>
      <c r="H22" s="89" t="s">
        <v>349</v>
      </c>
    </row>
    <row r="23" spans="1:8" ht="24" customHeight="1">
      <c r="A23" s="25">
        <v>21</v>
      </c>
      <c r="B23" s="76">
        <v>22</v>
      </c>
      <c r="C23" s="32" t="s">
        <v>29</v>
      </c>
      <c r="D23" s="33" t="s">
        <v>252</v>
      </c>
      <c r="E23" s="34" t="s">
        <v>322</v>
      </c>
      <c r="F23" s="31" t="s">
        <v>55</v>
      </c>
      <c r="G23" s="38"/>
      <c r="H23" s="89" t="s">
        <v>350</v>
      </c>
    </row>
    <row r="24" spans="1:8" ht="24" customHeight="1">
      <c r="A24" s="25">
        <v>22</v>
      </c>
      <c r="B24" s="76">
        <v>23</v>
      </c>
      <c r="C24" s="32" t="s">
        <v>29</v>
      </c>
      <c r="D24" s="33" t="s">
        <v>257</v>
      </c>
      <c r="E24" s="34" t="s">
        <v>322</v>
      </c>
      <c r="F24" s="31" t="s">
        <v>56</v>
      </c>
      <c r="G24" s="38"/>
      <c r="H24" s="89" t="s">
        <v>351</v>
      </c>
    </row>
    <row r="25" spans="1:8" ht="24" customHeight="1">
      <c r="A25" s="25">
        <v>23</v>
      </c>
      <c r="B25" s="76">
        <v>24</v>
      </c>
      <c r="C25" s="32" t="s">
        <v>29</v>
      </c>
      <c r="D25" s="33" t="s">
        <v>250</v>
      </c>
      <c r="E25" s="34" t="s">
        <v>322</v>
      </c>
      <c r="F25" s="31" t="s">
        <v>57</v>
      </c>
      <c r="G25" s="38"/>
      <c r="H25" s="89" t="s">
        <v>352</v>
      </c>
    </row>
    <row r="26" spans="1:8" ht="24" customHeight="1">
      <c r="A26" s="25">
        <v>24</v>
      </c>
      <c r="B26" s="76">
        <v>25</v>
      </c>
      <c r="C26" s="32" t="s">
        <v>29</v>
      </c>
      <c r="D26" s="33" t="s">
        <v>254</v>
      </c>
      <c r="E26" s="34" t="s">
        <v>322</v>
      </c>
      <c r="F26" s="31" t="s">
        <v>58</v>
      </c>
      <c r="G26" s="38"/>
      <c r="H26" s="89" t="s">
        <v>353</v>
      </c>
    </row>
    <row r="27" spans="1:8" ht="24" customHeight="1">
      <c r="A27" s="25">
        <v>25</v>
      </c>
      <c r="B27" s="76">
        <v>26</v>
      </c>
      <c r="C27" s="32" t="s">
        <v>29</v>
      </c>
      <c r="D27" s="33" t="s">
        <v>251</v>
      </c>
      <c r="E27" s="34" t="s">
        <v>322</v>
      </c>
      <c r="F27" s="31" t="s">
        <v>59</v>
      </c>
      <c r="G27" s="38"/>
      <c r="H27" s="89" t="s">
        <v>354</v>
      </c>
    </row>
    <row r="28" spans="1:8" ht="24" customHeight="1">
      <c r="A28" s="25">
        <v>26</v>
      </c>
      <c r="B28" s="76">
        <v>27</v>
      </c>
      <c r="C28" s="32" t="s">
        <v>29</v>
      </c>
      <c r="D28" s="33" t="s">
        <v>256</v>
      </c>
      <c r="E28" s="34" t="s">
        <v>323</v>
      </c>
      <c r="F28" s="31" t="s">
        <v>60</v>
      </c>
      <c r="G28" s="38"/>
      <c r="H28" s="89" t="s">
        <v>355</v>
      </c>
    </row>
    <row r="29" spans="1:8" ht="24" customHeight="1">
      <c r="A29" s="25">
        <v>27</v>
      </c>
      <c r="B29" s="76">
        <v>28</v>
      </c>
      <c r="C29" s="32" t="s">
        <v>29</v>
      </c>
      <c r="D29" s="33" t="s">
        <v>255</v>
      </c>
      <c r="E29" s="34" t="s">
        <v>324</v>
      </c>
      <c r="F29" s="31" t="s">
        <v>61</v>
      </c>
      <c r="G29" s="38"/>
      <c r="H29" s="89" t="s">
        <v>356</v>
      </c>
    </row>
    <row r="30" spans="1:8" ht="24" customHeight="1">
      <c r="A30" s="25">
        <v>28</v>
      </c>
      <c r="B30" s="76">
        <v>29</v>
      </c>
      <c r="C30" s="32" t="s">
        <v>29</v>
      </c>
      <c r="D30" s="33" t="s">
        <v>248</v>
      </c>
      <c r="E30" s="34" t="s">
        <v>323</v>
      </c>
      <c r="F30" s="31" t="s">
        <v>62</v>
      </c>
      <c r="G30" s="38"/>
      <c r="H30" s="89" t="s">
        <v>357</v>
      </c>
    </row>
    <row r="31" spans="1:8" ht="24" customHeight="1">
      <c r="A31" s="25">
        <v>29</v>
      </c>
      <c r="B31" s="76">
        <v>30</v>
      </c>
      <c r="C31" s="32" t="s">
        <v>29</v>
      </c>
      <c r="D31" s="33" t="s">
        <v>251</v>
      </c>
      <c r="E31" s="34" t="s">
        <v>325</v>
      </c>
      <c r="F31" s="31" t="s">
        <v>63</v>
      </c>
      <c r="G31" s="38"/>
      <c r="H31" s="89" t="s">
        <v>358</v>
      </c>
    </row>
    <row r="32" spans="1:8" ht="24" customHeight="1">
      <c r="A32" s="25">
        <v>30</v>
      </c>
      <c r="B32" s="76">
        <v>31</v>
      </c>
      <c r="C32" s="32" t="s">
        <v>29</v>
      </c>
      <c r="D32" s="33" t="s">
        <v>254</v>
      </c>
      <c r="E32" s="34" t="s">
        <v>326</v>
      </c>
      <c r="F32" s="31" t="s">
        <v>64</v>
      </c>
      <c r="G32" s="38"/>
      <c r="H32" s="89" t="s">
        <v>359</v>
      </c>
    </row>
    <row r="33" spans="1:8" ht="24" customHeight="1">
      <c r="A33" s="25">
        <v>31</v>
      </c>
      <c r="B33" s="76">
        <v>32</v>
      </c>
      <c r="C33" s="32" t="s">
        <v>29</v>
      </c>
      <c r="D33" s="33" t="s">
        <v>254</v>
      </c>
      <c r="E33" s="34" t="s">
        <v>326</v>
      </c>
      <c r="F33" s="31" t="s">
        <v>65</v>
      </c>
      <c r="G33" s="38"/>
      <c r="H33" s="89" t="s">
        <v>360</v>
      </c>
    </row>
    <row r="34" spans="1:8" ht="24" customHeight="1">
      <c r="A34" s="25">
        <v>32</v>
      </c>
      <c r="B34" s="76">
        <v>33</v>
      </c>
      <c r="C34" s="32" t="s">
        <v>29</v>
      </c>
      <c r="D34" s="33" t="s">
        <v>248</v>
      </c>
      <c r="E34" s="34" t="s">
        <v>327</v>
      </c>
      <c r="F34" s="31" t="s">
        <v>66</v>
      </c>
      <c r="G34" s="38"/>
      <c r="H34" s="89" t="s">
        <v>361</v>
      </c>
    </row>
    <row r="35" spans="1:8" ht="24" customHeight="1">
      <c r="A35" s="25">
        <v>33</v>
      </c>
      <c r="B35" s="76">
        <v>34</v>
      </c>
      <c r="C35" s="32" t="s">
        <v>30</v>
      </c>
      <c r="D35" s="33" t="s">
        <v>258</v>
      </c>
      <c r="E35" s="34" t="s">
        <v>319</v>
      </c>
      <c r="F35" s="31" t="s">
        <v>67</v>
      </c>
      <c r="G35" s="38"/>
      <c r="H35" s="89" t="s">
        <v>362</v>
      </c>
    </row>
    <row r="36" spans="1:8" ht="24" customHeight="1">
      <c r="A36" s="25">
        <v>34</v>
      </c>
      <c r="B36" s="76">
        <v>35</v>
      </c>
      <c r="C36" s="32" t="s">
        <v>30</v>
      </c>
      <c r="D36" s="33" t="s">
        <v>259</v>
      </c>
      <c r="E36" s="34" t="s">
        <v>319</v>
      </c>
      <c r="F36" s="31" t="s">
        <v>68</v>
      </c>
      <c r="G36" s="38"/>
      <c r="H36" s="89" t="s">
        <v>363</v>
      </c>
    </row>
    <row r="37" spans="1:8" ht="24" customHeight="1">
      <c r="A37" s="25">
        <v>35</v>
      </c>
      <c r="B37" s="76">
        <v>36</v>
      </c>
      <c r="C37" s="32" t="s">
        <v>30</v>
      </c>
      <c r="D37" s="33" t="s">
        <v>259</v>
      </c>
      <c r="E37" s="34" t="s">
        <v>319</v>
      </c>
      <c r="F37" s="31" t="s">
        <v>69</v>
      </c>
      <c r="G37" s="38"/>
      <c r="H37" s="89" t="s">
        <v>364</v>
      </c>
    </row>
    <row r="38" spans="1:8" ht="24" customHeight="1">
      <c r="A38" s="25">
        <v>36</v>
      </c>
      <c r="B38" s="76">
        <v>38</v>
      </c>
      <c r="C38" s="32" t="s">
        <v>30</v>
      </c>
      <c r="D38" s="33" t="s">
        <v>261</v>
      </c>
      <c r="E38" s="34" t="s">
        <v>319</v>
      </c>
      <c r="F38" s="31" t="s">
        <v>70</v>
      </c>
      <c r="G38" s="38"/>
      <c r="H38" s="89" t="s">
        <v>365</v>
      </c>
    </row>
    <row r="39" spans="1:8" ht="24" customHeight="1">
      <c r="A39" s="25">
        <v>37</v>
      </c>
      <c r="B39" s="76">
        <v>39</v>
      </c>
      <c r="C39" s="32" t="s">
        <v>30</v>
      </c>
      <c r="D39" s="33" t="s">
        <v>262</v>
      </c>
      <c r="E39" s="34" t="s">
        <v>321</v>
      </c>
      <c r="F39" s="31" t="s">
        <v>71</v>
      </c>
      <c r="G39" s="38"/>
      <c r="H39" s="89" t="s">
        <v>366</v>
      </c>
    </row>
    <row r="40" spans="1:8" ht="24" customHeight="1">
      <c r="A40" s="25">
        <v>38</v>
      </c>
      <c r="B40" s="76">
        <v>40</v>
      </c>
      <c r="C40" s="32" t="s">
        <v>30</v>
      </c>
      <c r="D40" s="33" t="s">
        <v>263</v>
      </c>
      <c r="E40" s="34" t="s">
        <v>321</v>
      </c>
      <c r="F40" s="31" t="s">
        <v>72</v>
      </c>
      <c r="G40" s="38"/>
      <c r="H40" s="89" t="s">
        <v>367</v>
      </c>
    </row>
    <row r="41" spans="1:8" ht="24" customHeight="1">
      <c r="A41" s="25">
        <v>39</v>
      </c>
      <c r="B41" s="76">
        <v>41</v>
      </c>
      <c r="C41" s="32" t="s">
        <v>30</v>
      </c>
      <c r="D41" s="33" t="s">
        <v>262</v>
      </c>
      <c r="E41" s="34" t="s">
        <v>321</v>
      </c>
      <c r="F41" s="31" t="s">
        <v>73</v>
      </c>
      <c r="G41" s="38"/>
      <c r="H41" s="89" t="s">
        <v>368</v>
      </c>
    </row>
    <row r="42" spans="1:8" ht="24" customHeight="1">
      <c r="A42" s="25">
        <v>40</v>
      </c>
      <c r="B42" s="76">
        <v>42</v>
      </c>
      <c r="C42" s="32" t="s">
        <v>30</v>
      </c>
      <c r="D42" s="33" t="s">
        <v>263</v>
      </c>
      <c r="E42" s="34" t="s">
        <v>321</v>
      </c>
      <c r="F42" s="31" t="s">
        <v>74</v>
      </c>
      <c r="G42" s="38"/>
      <c r="H42" s="89" t="s">
        <v>369</v>
      </c>
    </row>
    <row r="43" spans="1:8" ht="24" customHeight="1">
      <c r="A43" s="25">
        <v>41</v>
      </c>
      <c r="B43" s="76">
        <v>43</v>
      </c>
      <c r="C43" s="32" t="s">
        <v>30</v>
      </c>
      <c r="D43" s="33" t="s">
        <v>264</v>
      </c>
      <c r="E43" s="34" t="s">
        <v>321</v>
      </c>
      <c r="F43" s="31" t="s">
        <v>75</v>
      </c>
      <c r="G43" s="38"/>
      <c r="H43" s="89" t="s">
        <v>370</v>
      </c>
    </row>
    <row r="44" spans="1:8" ht="24" customHeight="1">
      <c r="A44" s="25">
        <v>42</v>
      </c>
      <c r="B44" s="76">
        <v>44</v>
      </c>
      <c r="C44" s="32" t="s">
        <v>30</v>
      </c>
      <c r="D44" s="33" t="s">
        <v>265</v>
      </c>
      <c r="E44" s="34" t="s">
        <v>321</v>
      </c>
      <c r="F44" s="31" t="s">
        <v>76</v>
      </c>
      <c r="G44" s="38"/>
      <c r="H44" s="89" t="s">
        <v>371</v>
      </c>
    </row>
    <row r="45" spans="1:8" ht="24" customHeight="1">
      <c r="A45" s="25">
        <v>43</v>
      </c>
      <c r="B45" s="76">
        <v>45</v>
      </c>
      <c r="C45" s="32" t="s">
        <v>30</v>
      </c>
      <c r="D45" s="33" t="s">
        <v>260</v>
      </c>
      <c r="E45" s="34" t="s">
        <v>321</v>
      </c>
      <c r="F45" s="31" t="s">
        <v>77</v>
      </c>
      <c r="G45" s="38"/>
      <c r="H45" s="89" t="s">
        <v>372</v>
      </c>
    </row>
    <row r="46" spans="1:8" ht="24" customHeight="1">
      <c r="A46" s="25">
        <v>44</v>
      </c>
      <c r="B46" s="76">
        <v>46</v>
      </c>
      <c r="C46" s="32" t="s">
        <v>30</v>
      </c>
      <c r="D46" s="33" t="s">
        <v>258</v>
      </c>
      <c r="E46" s="34" t="s">
        <v>321</v>
      </c>
      <c r="F46" s="31" t="s">
        <v>78</v>
      </c>
      <c r="G46" s="38"/>
      <c r="H46" s="89" t="s">
        <v>373</v>
      </c>
    </row>
    <row r="47" spans="1:8" ht="24" customHeight="1">
      <c r="A47" s="25">
        <v>45</v>
      </c>
      <c r="B47" s="76">
        <v>47</v>
      </c>
      <c r="C47" s="32" t="s">
        <v>30</v>
      </c>
      <c r="D47" s="33" t="s">
        <v>261</v>
      </c>
      <c r="E47" s="34" t="s">
        <v>321</v>
      </c>
      <c r="F47" s="31" t="s">
        <v>79</v>
      </c>
      <c r="G47" s="38"/>
      <c r="H47" s="89" t="s">
        <v>374</v>
      </c>
    </row>
    <row r="48" spans="1:8" ht="24" customHeight="1">
      <c r="A48" s="25">
        <v>46</v>
      </c>
      <c r="B48" s="76">
        <v>48</v>
      </c>
      <c r="C48" s="32" t="s">
        <v>30</v>
      </c>
      <c r="D48" s="33" t="s">
        <v>266</v>
      </c>
      <c r="E48" s="34" t="s">
        <v>321</v>
      </c>
      <c r="F48" s="31" t="s">
        <v>80</v>
      </c>
      <c r="G48" s="38"/>
      <c r="H48" s="89" t="s">
        <v>375</v>
      </c>
    </row>
    <row r="49" spans="1:8" ht="24" customHeight="1">
      <c r="A49" s="25">
        <v>47</v>
      </c>
      <c r="B49" s="76">
        <v>49</v>
      </c>
      <c r="C49" s="32" t="s">
        <v>30</v>
      </c>
      <c r="D49" s="33" t="s">
        <v>262</v>
      </c>
      <c r="E49" s="34" t="s">
        <v>321</v>
      </c>
      <c r="F49" s="31" t="s">
        <v>81</v>
      </c>
      <c r="G49" s="38"/>
      <c r="H49" s="89" t="s">
        <v>376</v>
      </c>
    </row>
    <row r="50" spans="1:8" ht="24" customHeight="1">
      <c r="A50" s="25">
        <v>48</v>
      </c>
      <c r="B50" s="76">
        <v>50</v>
      </c>
      <c r="C50" s="32" t="s">
        <v>30</v>
      </c>
      <c r="D50" s="33" t="s">
        <v>264</v>
      </c>
      <c r="E50" s="34" t="s">
        <v>321</v>
      </c>
      <c r="F50" s="31" t="s">
        <v>82</v>
      </c>
      <c r="G50" s="38"/>
      <c r="H50" s="89" t="s">
        <v>377</v>
      </c>
    </row>
    <row r="51" spans="1:8" ht="24" customHeight="1">
      <c r="A51" s="25">
        <v>49</v>
      </c>
      <c r="B51" s="76">
        <v>51</v>
      </c>
      <c r="C51" s="32" t="s">
        <v>30</v>
      </c>
      <c r="D51" s="33" t="s">
        <v>267</v>
      </c>
      <c r="E51" s="34" t="s">
        <v>321</v>
      </c>
      <c r="F51" s="31" t="s">
        <v>83</v>
      </c>
      <c r="G51" s="38"/>
      <c r="H51" s="89" t="s">
        <v>378</v>
      </c>
    </row>
    <row r="52" spans="1:8" ht="24" customHeight="1">
      <c r="A52" s="25">
        <v>50</v>
      </c>
      <c r="B52" s="76">
        <v>52</v>
      </c>
      <c r="C52" s="32" t="s">
        <v>30</v>
      </c>
      <c r="D52" s="33" t="s">
        <v>268</v>
      </c>
      <c r="E52" s="34" t="s">
        <v>321</v>
      </c>
      <c r="F52" s="31" t="s">
        <v>84</v>
      </c>
      <c r="G52" s="38"/>
      <c r="H52" s="89" t="s">
        <v>379</v>
      </c>
    </row>
    <row r="53" spans="1:8" ht="24" customHeight="1">
      <c r="A53" s="25">
        <v>51</v>
      </c>
      <c r="B53" s="76">
        <v>53</v>
      </c>
      <c r="C53" s="32" t="s">
        <v>30</v>
      </c>
      <c r="D53" s="33" t="s">
        <v>263</v>
      </c>
      <c r="E53" s="34" t="s">
        <v>321</v>
      </c>
      <c r="F53" s="31" t="s">
        <v>85</v>
      </c>
      <c r="G53" s="38"/>
      <c r="H53" s="89" t="s">
        <v>380</v>
      </c>
    </row>
    <row r="54" spans="1:8" ht="24" customHeight="1">
      <c r="A54" s="25">
        <v>52</v>
      </c>
      <c r="B54" s="76">
        <v>54</v>
      </c>
      <c r="C54" s="32" t="s">
        <v>30</v>
      </c>
      <c r="D54" s="33" t="s">
        <v>269</v>
      </c>
      <c r="E54" s="34" t="s">
        <v>321</v>
      </c>
      <c r="F54" s="31" t="s">
        <v>86</v>
      </c>
      <c r="G54" s="38"/>
      <c r="H54" s="89" t="s">
        <v>381</v>
      </c>
    </row>
    <row r="55" spans="1:8" ht="24" customHeight="1">
      <c r="A55" s="25">
        <v>53</v>
      </c>
      <c r="B55" s="76">
        <v>55</v>
      </c>
      <c r="C55" s="32" t="s">
        <v>30</v>
      </c>
      <c r="D55" s="33" t="s">
        <v>268</v>
      </c>
      <c r="E55" s="34" t="s">
        <v>321</v>
      </c>
      <c r="F55" s="31" t="s">
        <v>87</v>
      </c>
      <c r="G55" s="38"/>
      <c r="H55" s="89" t="s">
        <v>382</v>
      </c>
    </row>
    <row r="56" spans="1:8" ht="24" customHeight="1">
      <c r="A56" s="25">
        <v>54</v>
      </c>
      <c r="B56" s="76">
        <v>56</v>
      </c>
      <c r="C56" s="32" t="s">
        <v>30</v>
      </c>
      <c r="D56" s="33" t="s">
        <v>267</v>
      </c>
      <c r="E56" s="34" t="s">
        <v>321</v>
      </c>
      <c r="F56" s="31" t="s">
        <v>88</v>
      </c>
      <c r="G56" s="38"/>
      <c r="H56" s="89" t="s">
        <v>383</v>
      </c>
    </row>
    <row r="57" spans="1:8" ht="24" customHeight="1">
      <c r="A57" s="25">
        <v>55</v>
      </c>
      <c r="B57" s="76">
        <v>57</v>
      </c>
      <c r="C57" s="32" t="s">
        <v>30</v>
      </c>
      <c r="D57" s="33" t="s">
        <v>266</v>
      </c>
      <c r="E57" s="34" t="s">
        <v>321</v>
      </c>
      <c r="F57" s="31" t="s">
        <v>89</v>
      </c>
      <c r="G57" s="38"/>
      <c r="H57" s="89" t="s">
        <v>384</v>
      </c>
    </row>
    <row r="58" spans="1:8" ht="24" customHeight="1">
      <c r="A58" s="25">
        <v>56</v>
      </c>
      <c r="B58" s="76">
        <v>58</v>
      </c>
      <c r="C58" s="32" t="s">
        <v>30</v>
      </c>
      <c r="D58" s="33" t="s">
        <v>262</v>
      </c>
      <c r="E58" s="34" t="s">
        <v>328</v>
      </c>
      <c r="F58" s="31" t="s">
        <v>90</v>
      </c>
      <c r="G58" s="38"/>
      <c r="H58" s="89" t="s">
        <v>385</v>
      </c>
    </row>
    <row r="59" spans="1:8" ht="24" customHeight="1">
      <c r="A59" s="25">
        <v>57</v>
      </c>
      <c r="B59" s="76">
        <v>59</v>
      </c>
      <c r="C59" s="32" t="s">
        <v>30</v>
      </c>
      <c r="D59" s="33" t="s">
        <v>267</v>
      </c>
      <c r="E59" s="34" t="s">
        <v>322</v>
      </c>
      <c r="F59" s="31" t="s">
        <v>91</v>
      </c>
      <c r="G59" s="38"/>
      <c r="H59" s="89" t="s">
        <v>386</v>
      </c>
    </row>
    <row r="60" spans="1:8" ht="24" customHeight="1">
      <c r="A60" s="25">
        <v>58</v>
      </c>
      <c r="B60" s="76">
        <v>60</v>
      </c>
      <c r="C60" s="32" t="s">
        <v>30</v>
      </c>
      <c r="D60" s="33" t="s">
        <v>270</v>
      </c>
      <c r="E60" s="34" t="s">
        <v>322</v>
      </c>
      <c r="F60" s="31" t="s">
        <v>92</v>
      </c>
      <c r="G60" s="38"/>
      <c r="H60" s="89" t="s">
        <v>387</v>
      </c>
    </row>
    <row r="61" spans="1:8" ht="24" customHeight="1">
      <c r="A61" s="25">
        <v>59</v>
      </c>
      <c r="B61" s="76">
        <v>62</v>
      </c>
      <c r="C61" s="32" t="s">
        <v>30</v>
      </c>
      <c r="D61" s="33" t="s">
        <v>261</v>
      </c>
      <c r="E61" s="34" t="s">
        <v>322</v>
      </c>
      <c r="F61" s="31" t="s">
        <v>93</v>
      </c>
      <c r="G61" s="38"/>
      <c r="H61" s="89" t="s">
        <v>388</v>
      </c>
    </row>
    <row r="62" spans="1:8" ht="24" customHeight="1">
      <c r="A62" s="25">
        <v>60</v>
      </c>
      <c r="B62" s="76">
        <v>63</v>
      </c>
      <c r="C62" s="32" t="s">
        <v>30</v>
      </c>
      <c r="D62" s="33" t="s">
        <v>269</v>
      </c>
      <c r="E62" s="34" t="s">
        <v>322</v>
      </c>
      <c r="F62" s="31" t="s">
        <v>94</v>
      </c>
      <c r="G62" s="38"/>
      <c r="H62" s="89" t="s">
        <v>389</v>
      </c>
    </row>
    <row r="63" spans="1:8" ht="24" customHeight="1">
      <c r="A63" s="25">
        <v>61</v>
      </c>
      <c r="B63" s="76">
        <v>64</v>
      </c>
      <c r="C63" s="32" t="s">
        <v>30</v>
      </c>
      <c r="D63" s="33" t="s">
        <v>263</v>
      </c>
      <c r="E63" s="34" t="s">
        <v>325</v>
      </c>
      <c r="F63" s="31" t="s">
        <v>95</v>
      </c>
      <c r="G63" s="38"/>
      <c r="H63" s="89" t="s">
        <v>390</v>
      </c>
    </row>
    <row r="64" spans="1:8" ht="24" customHeight="1">
      <c r="A64" s="25">
        <v>62</v>
      </c>
      <c r="B64" s="76">
        <v>65</v>
      </c>
      <c r="C64" s="32" t="s">
        <v>30</v>
      </c>
      <c r="D64" s="33" t="s">
        <v>269</v>
      </c>
      <c r="E64" s="34" t="s">
        <v>323</v>
      </c>
      <c r="F64" s="31" t="s">
        <v>96</v>
      </c>
      <c r="G64" s="38"/>
      <c r="H64" s="89" t="s">
        <v>391</v>
      </c>
    </row>
    <row r="65" spans="1:8" ht="24" customHeight="1">
      <c r="A65" s="25">
        <v>63</v>
      </c>
      <c r="B65" s="76">
        <v>66</v>
      </c>
      <c r="C65" s="32" t="s">
        <v>30</v>
      </c>
      <c r="D65" s="33" t="s">
        <v>260</v>
      </c>
      <c r="E65" s="34" t="s">
        <v>323</v>
      </c>
      <c r="F65" s="31" t="s">
        <v>97</v>
      </c>
      <c r="G65" s="38"/>
      <c r="H65" s="89" t="s">
        <v>392</v>
      </c>
    </row>
    <row r="66" spans="1:8" ht="24" customHeight="1">
      <c r="A66" s="25">
        <v>64</v>
      </c>
      <c r="B66" s="76">
        <v>67</v>
      </c>
      <c r="C66" s="32" t="s">
        <v>30</v>
      </c>
      <c r="D66" s="33" t="s">
        <v>267</v>
      </c>
      <c r="E66" s="34" t="s">
        <v>323</v>
      </c>
      <c r="F66" s="31" t="s">
        <v>98</v>
      </c>
      <c r="G66" s="38"/>
      <c r="H66" s="89" t="s">
        <v>393</v>
      </c>
    </row>
    <row r="67" spans="1:8" ht="24" customHeight="1">
      <c r="A67" s="25">
        <v>65</v>
      </c>
      <c r="B67" s="76">
        <v>72</v>
      </c>
      <c r="C67" s="32" t="s">
        <v>31</v>
      </c>
      <c r="D67" s="33" t="s">
        <v>271</v>
      </c>
      <c r="E67" s="34" t="s">
        <v>319</v>
      </c>
      <c r="F67" s="31" t="s">
        <v>99</v>
      </c>
      <c r="G67" s="38"/>
      <c r="H67" s="89" t="s">
        <v>394</v>
      </c>
    </row>
    <row r="68" spans="1:8" ht="24" customHeight="1">
      <c r="A68" s="25">
        <v>66</v>
      </c>
      <c r="B68" s="76">
        <v>73</v>
      </c>
      <c r="C68" s="32" t="s">
        <v>31</v>
      </c>
      <c r="D68" s="33" t="s">
        <v>272</v>
      </c>
      <c r="E68" s="34" t="s">
        <v>319</v>
      </c>
      <c r="F68" s="31" t="s">
        <v>100</v>
      </c>
      <c r="G68" s="38"/>
      <c r="H68" s="89" t="s">
        <v>395</v>
      </c>
    </row>
    <row r="69" spans="1:8" ht="24" customHeight="1">
      <c r="A69" s="25">
        <v>67</v>
      </c>
      <c r="B69" s="76">
        <v>74</v>
      </c>
      <c r="C69" s="32" t="s">
        <v>31</v>
      </c>
      <c r="D69" s="33" t="s">
        <v>271</v>
      </c>
      <c r="E69" s="34" t="s">
        <v>321</v>
      </c>
      <c r="F69" s="31" t="s">
        <v>101</v>
      </c>
      <c r="G69" s="38"/>
      <c r="H69" s="89" t="s">
        <v>396</v>
      </c>
    </row>
    <row r="70" spans="1:8" ht="24" customHeight="1">
      <c r="A70" s="25">
        <v>68</v>
      </c>
      <c r="B70" s="76">
        <v>75</v>
      </c>
      <c r="C70" s="32" t="s">
        <v>31</v>
      </c>
      <c r="D70" s="33" t="s">
        <v>273</v>
      </c>
      <c r="E70" s="34" t="s">
        <v>321</v>
      </c>
      <c r="F70" s="31" t="s">
        <v>102</v>
      </c>
      <c r="G70" s="38"/>
      <c r="H70" s="89" t="s">
        <v>397</v>
      </c>
    </row>
    <row r="71" spans="1:8" ht="24" customHeight="1">
      <c r="A71" s="25">
        <v>69</v>
      </c>
      <c r="B71" s="76">
        <v>76</v>
      </c>
      <c r="C71" s="32" t="s">
        <v>31</v>
      </c>
      <c r="D71" s="33" t="s">
        <v>272</v>
      </c>
      <c r="E71" s="34" t="s">
        <v>321</v>
      </c>
      <c r="F71" s="31" t="s">
        <v>103</v>
      </c>
      <c r="G71" s="38"/>
      <c r="H71" s="89" t="s">
        <v>398</v>
      </c>
    </row>
    <row r="72" spans="1:8" ht="24" customHeight="1">
      <c r="A72" s="25">
        <v>70</v>
      </c>
      <c r="B72" s="76">
        <v>77</v>
      </c>
      <c r="C72" s="32" t="s">
        <v>31</v>
      </c>
      <c r="D72" s="33" t="s">
        <v>272</v>
      </c>
      <c r="E72" s="34" t="s">
        <v>322</v>
      </c>
      <c r="F72" s="31" t="s">
        <v>8</v>
      </c>
      <c r="G72" s="38"/>
      <c r="H72" s="89" t="s">
        <v>399</v>
      </c>
    </row>
    <row r="73" spans="1:8" ht="24" customHeight="1">
      <c r="A73" s="25">
        <v>71</v>
      </c>
      <c r="B73" s="76">
        <v>78</v>
      </c>
      <c r="C73" s="32" t="s">
        <v>31</v>
      </c>
      <c r="D73" s="33" t="s">
        <v>273</v>
      </c>
      <c r="E73" s="34" t="s">
        <v>322</v>
      </c>
      <c r="F73" s="31" t="s">
        <v>104</v>
      </c>
      <c r="G73" s="38"/>
      <c r="H73" s="89" t="s">
        <v>397</v>
      </c>
    </row>
    <row r="74" spans="1:8" ht="24" customHeight="1">
      <c r="A74" s="25">
        <v>72</v>
      </c>
      <c r="B74" s="76">
        <v>79</v>
      </c>
      <c r="C74" s="32" t="s">
        <v>31</v>
      </c>
      <c r="D74" s="33" t="s">
        <v>271</v>
      </c>
      <c r="E74" s="34" t="s">
        <v>322</v>
      </c>
      <c r="F74" s="31" t="s">
        <v>105</v>
      </c>
      <c r="G74" s="38"/>
      <c r="H74" s="89" t="s">
        <v>400</v>
      </c>
    </row>
    <row r="75" spans="1:8" ht="24" customHeight="1">
      <c r="A75" s="25">
        <v>73</v>
      </c>
      <c r="B75" s="76">
        <v>80</v>
      </c>
      <c r="C75" s="32" t="s">
        <v>31</v>
      </c>
      <c r="D75" s="33" t="s">
        <v>272</v>
      </c>
      <c r="E75" s="34" t="s">
        <v>322</v>
      </c>
      <c r="F75" s="31" t="s">
        <v>7</v>
      </c>
      <c r="G75" s="38"/>
      <c r="H75" s="89" t="s">
        <v>401</v>
      </c>
    </row>
    <row r="76" spans="1:8" ht="24" customHeight="1">
      <c r="A76" s="25">
        <v>74</v>
      </c>
      <c r="B76" s="76">
        <v>81</v>
      </c>
      <c r="C76" s="32" t="s">
        <v>31</v>
      </c>
      <c r="D76" s="33" t="s">
        <v>273</v>
      </c>
      <c r="E76" s="34" t="s">
        <v>326</v>
      </c>
      <c r="F76" s="31" t="s">
        <v>106</v>
      </c>
      <c r="G76" s="38"/>
      <c r="H76" s="89" t="s">
        <v>397</v>
      </c>
    </row>
    <row r="77" spans="1:8" ht="24" customHeight="1">
      <c r="A77" s="25">
        <v>75</v>
      </c>
      <c r="B77" s="76">
        <v>82</v>
      </c>
      <c r="C77" s="32" t="s">
        <v>31</v>
      </c>
      <c r="D77" s="33" t="s">
        <v>271</v>
      </c>
      <c r="E77" s="34" t="s">
        <v>326</v>
      </c>
      <c r="F77" s="31" t="s">
        <v>107</v>
      </c>
      <c r="G77" s="38"/>
      <c r="H77" s="89" t="s">
        <v>402</v>
      </c>
    </row>
    <row r="78" spans="1:8" ht="24" customHeight="1">
      <c r="A78" s="25">
        <v>76</v>
      </c>
      <c r="B78" s="76">
        <v>83</v>
      </c>
      <c r="C78" s="32" t="s">
        <v>32</v>
      </c>
      <c r="D78" s="33" t="s">
        <v>274</v>
      </c>
      <c r="E78" s="34" t="s">
        <v>320</v>
      </c>
      <c r="F78" s="31" t="s">
        <v>108</v>
      </c>
      <c r="G78" s="38"/>
      <c r="H78" s="89" t="s">
        <v>403</v>
      </c>
    </row>
    <row r="79" spans="1:8" ht="24" customHeight="1">
      <c r="A79" s="25">
        <v>77</v>
      </c>
      <c r="B79" s="76">
        <v>84</v>
      </c>
      <c r="C79" s="32" t="s">
        <v>32</v>
      </c>
      <c r="D79" s="33" t="s">
        <v>275</v>
      </c>
      <c r="E79" s="34" t="s">
        <v>319</v>
      </c>
      <c r="F79" s="31" t="s">
        <v>109</v>
      </c>
      <c r="G79" s="38"/>
      <c r="H79" s="89" t="s">
        <v>404</v>
      </c>
    </row>
    <row r="80" spans="1:8" ht="24" customHeight="1">
      <c r="A80" s="25">
        <v>78</v>
      </c>
      <c r="B80" s="76">
        <v>85</v>
      </c>
      <c r="C80" s="32" t="s">
        <v>32</v>
      </c>
      <c r="D80" s="33" t="s">
        <v>276</v>
      </c>
      <c r="E80" s="34" t="s">
        <v>319</v>
      </c>
      <c r="F80" s="31" t="s">
        <v>110</v>
      </c>
      <c r="G80" s="38"/>
      <c r="H80" s="89" t="s">
        <v>405</v>
      </c>
    </row>
    <row r="81" spans="1:8" ht="24" customHeight="1">
      <c r="A81" s="25">
        <v>79</v>
      </c>
      <c r="B81" s="76">
        <v>86</v>
      </c>
      <c r="C81" s="32" t="s">
        <v>32</v>
      </c>
      <c r="D81" s="33" t="s">
        <v>277</v>
      </c>
      <c r="E81" s="34" t="s">
        <v>319</v>
      </c>
      <c r="F81" s="31" t="s">
        <v>111</v>
      </c>
      <c r="G81" s="38"/>
      <c r="H81" s="89" t="s">
        <v>406</v>
      </c>
    </row>
    <row r="82" spans="1:8" ht="24" customHeight="1">
      <c r="A82" s="25">
        <v>80</v>
      </c>
      <c r="B82" s="76">
        <v>87</v>
      </c>
      <c r="C82" s="32" t="s">
        <v>32</v>
      </c>
      <c r="D82" s="33" t="s">
        <v>278</v>
      </c>
      <c r="E82" s="34" t="s">
        <v>320</v>
      </c>
      <c r="F82" s="31" t="s">
        <v>112</v>
      </c>
      <c r="G82" s="38"/>
      <c r="H82" s="89" t="s">
        <v>407</v>
      </c>
    </row>
    <row r="83" spans="1:8" ht="24" customHeight="1">
      <c r="A83" s="25">
        <v>81</v>
      </c>
      <c r="B83" s="76">
        <v>89</v>
      </c>
      <c r="C83" s="32" t="s">
        <v>32</v>
      </c>
      <c r="D83" s="33" t="s">
        <v>280</v>
      </c>
      <c r="E83" s="34" t="s">
        <v>319</v>
      </c>
      <c r="F83" s="31" t="s">
        <v>113</v>
      </c>
      <c r="G83" s="38"/>
      <c r="H83" s="89" t="s">
        <v>408</v>
      </c>
    </row>
    <row r="84" spans="1:8" ht="24" customHeight="1">
      <c r="A84" s="25">
        <v>82</v>
      </c>
      <c r="B84" s="76">
        <v>90</v>
      </c>
      <c r="C84" s="32" t="s">
        <v>32</v>
      </c>
      <c r="D84" s="33" t="s">
        <v>281</v>
      </c>
      <c r="E84" s="34" t="s">
        <v>319</v>
      </c>
      <c r="F84" s="31" t="s">
        <v>114</v>
      </c>
      <c r="G84" s="38"/>
      <c r="H84" s="89" t="s">
        <v>409</v>
      </c>
    </row>
    <row r="85" spans="1:8" ht="24" customHeight="1">
      <c r="A85" s="25">
        <v>83</v>
      </c>
      <c r="B85" s="76">
        <v>91</v>
      </c>
      <c r="C85" s="32" t="s">
        <v>32</v>
      </c>
      <c r="D85" s="33" t="s">
        <v>282</v>
      </c>
      <c r="E85" s="34" t="s">
        <v>319</v>
      </c>
      <c r="F85" s="31" t="s">
        <v>115</v>
      </c>
      <c r="G85" s="38"/>
      <c r="H85" s="89" t="s">
        <v>410</v>
      </c>
    </row>
    <row r="86" spans="1:8" ht="24" customHeight="1">
      <c r="A86" s="25">
        <v>84</v>
      </c>
      <c r="B86" s="76">
        <v>93</v>
      </c>
      <c r="C86" s="32" t="s">
        <v>32</v>
      </c>
      <c r="D86" s="33" t="s">
        <v>283</v>
      </c>
      <c r="E86" s="34" t="s">
        <v>319</v>
      </c>
      <c r="F86" s="31" t="s">
        <v>116</v>
      </c>
      <c r="G86" s="38"/>
      <c r="H86" s="89" t="s">
        <v>411</v>
      </c>
    </row>
    <row r="87" spans="1:8" ht="24" customHeight="1">
      <c r="A87" s="25">
        <v>85</v>
      </c>
      <c r="B87" s="76">
        <v>94</v>
      </c>
      <c r="C87" s="32" t="s">
        <v>32</v>
      </c>
      <c r="D87" s="33" t="s">
        <v>284</v>
      </c>
      <c r="E87" s="34" t="s">
        <v>319</v>
      </c>
      <c r="F87" s="31" t="s">
        <v>117</v>
      </c>
      <c r="G87" s="38"/>
      <c r="H87" s="89" t="s">
        <v>412</v>
      </c>
    </row>
    <row r="88" spans="1:8" ht="24" customHeight="1">
      <c r="A88" s="25">
        <v>86</v>
      </c>
      <c r="B88" s="76">
        <v>95</v>
      </c>
      <c r="C88" s="32" t="s">
        <v>32</v>
      </c>
      <c r="D88" s="33" t="s">
        <v>285</v>
      </c>
      <c r="E88" s="34" t="s">
        <v>319</v>
      </c>
      <c r="F88" s="31" t="s">
        <v>118</v>
      </c>
      <c r="G88" s="38"/>
      <c r="H88" s="89" t="s">
        <v>413</v>
      </c>
    </row>
    <row r="89" spans="1:8" ht="24" customHeight="1">
      <c r="A89" s="25">
        <v>87</v>
      </c>
      <c r="B89" s="76">
        <v>97</v>
      </c>
      <c r="C89" s="32" t="s">
        <v>32</v>
      </c>
      <c r="D89" s="33" t="s">
        <v>276</v>
      </c>
      <c r="E89" s="34" t="s">
        <v>319</v>
      </c>
      <c r="F89" s="31" t="s">
        <v>119</v>
      </c>
      <c r="G89" s="38"/>
      <c r="H89" s="89" t="s">
        <v>414</v>
      </c>
    </row>
    <row r="90" spans="1:8" ht="24" customHeight="1">
      <c r="A90" s="25">
        <v>88</v>
      </c>
      <c r="B90" s="76">
        <v>99</v>
      </c>
      <c r="C90" s="32" t="s">
        <v>32</v>
      </c>
      <c r="D90" s="33" t="s">
        <v>286</v>
      </c>
      <c r="E90" s="34" t="s">
        <v>319</v>
      </c>
      <c r="F90" s="31" t="s">
        <v>120</v>
      </c>
      <c r="G90" s="38"/>
      <c r="H90" s="89" t="s">
        <v>415</v>
      </c>
    </row>
    <row r="91" spans="1:8" ht="24" customHeight="1">
      <c r="A91" s="25">
        <v>89</v>
      </c>
      <c r="B91" s="76">
        <v>100</v>
      </c>
      <c r="C91" s="32" t="s">
        <v>32</v>
      </c>
      <c r="D91" s="33" t="s">
        <v>287</v>
      </c>
      <c r="E91" s="34" t="s">
        <v>321</v>
      </c>
      <c r="F91" s="31" t="s">
        <v>121</v>
      </c>
      <c r="G91" s="38"/>
      <c r="H91" s="89" t="s">
        <v>416</v>
      </c>
    </row>
    <row r="92" spans="1:8" ht="24" customHeight="1">
      <c r="A92" s="25">
        <v>90</v>
      </c>
      <c r="B92" s="76">
        <v>101</v>
      </c>
      <c r="C92" s="32" t="s">
        <v>32</v>
      </c>
      <c r="D92" s="33" t="s">
        <v>288</v>
      </c>
      <c r="E92" s="34" t="s">
        <v>321</v>
      </c>
      <c r="F92" s="31" t="s">
        <v>122</v>
      </c>
      <c r="G92" s="38"/>
      <c r="H92" s="89" t="s">
        <v>417</v>
      </c>
    </row>
    <row r="93" spans="1:8" ht="24" customHeight="1">
      <c r="A93" s="25">
        <v>91</v>
      </c>
      <c r="B93" s="76">
        <v>102</v>
      </c>
      <c r="C93" s="32" t="s">
        <v>32</v>
      </c>
      <c r="D93" s="33" t="s">
        <v>289</v>
      </c>
      <c r="E93" s="34" t="s">
        <v>321</v>
      </c>
      <c r="F93" s="31" t="s">
        <v>123</v>
      </c>
      <c r="G93" s="38"/>
      <c r="H93" s="89" t="s">
        <v>418</v>
      </c>
    </row>
    <row r="94" spans="1:8" ht="24" customHeight="1">
      <c r="A94" s="25">
        <v>92</v>
      </c>
      <c r="B94" s="76">
        <v>103</v>
      </c>
      <c r="C94" s="32" t="s">
        <v>32</v>
      </c>
      <c r="D94" s="33" t="s">
        <v>281</v>
      </c>
      <c r="E94" s="34" t="s">
        <v>321</v>
      </c>
      <c r="F94" s="31" t="s">
        <v>124</v>
      </c>
      <c r="G94" s="38"/>
      <c r="H94" s="89" t="s">
        <v>419</v>
      </c>
    </row>
    <row r="95" spans="1:8" ht="24" customHeight="1">
      <c r="A95" s="25">
        <v>93</v>
      </c>
      <c r="B95" s="76">
        <v>104</v>
      </c>
      <c r="C95" s="32" t="s">
        <v>32</v>
      </c>
      <c r="D95" s="33" t="s">
        <v>290</v>
      </c>
      <c r="E95" s="34" t="s">
        <v>321</v>
      </c>
      <c r="F95" s="31" t="s">
        <v>125</v>
      </c>
      <c r="G95" s="38"/>
      <c r="H95" s="89" t="s">
        <v>420</v>
      </c>
    </row>
    <row r="96" spans="1:8" ht="24" customHeight="1">
      <c r="A96" s="25">
        <v>94</v>
      </c>
      <c r="B96" s="76">
        <v>105</v>
      </c>
      <c r="C96" s="32" t="s">
        <v>32</v>
      </c>
      <c r="D96" s="33" t="s">
        <v>283</v>
      </c>
      <c r="E96" s="34" t="s">
        <v>321</v>
      </c>
      <c r="F96" s="31" t="s">
        <v>126</v>
      </c>
      <c r="G96" s="38"/>
      <c r="H96" s="89" t="s">
        <v>421</v>
      </c>
    </row>
    <row r="97" spans="1:8" ht="24" customHeight="1">
      <c r="A97" s="25">
        <v>95</v>
      </c>
      <c r="B97" s="76">
        <v>106</v>
      </c>
      <c r="C97" s="32" t="s">
        <v>32</v>
      </c>
      <c r="D97" s="33" t="s">
        <v>291</v>
      </c>
      <c r="E97" s="34" t="s">
        <v>321</v>
      </c>
      <c r="F97" s="31" t="s">
        <v>127</v>
      </c>
      <c r="G97" s="38"/>
      <c r="H97" s="89" t="s">
        <v>422</v>
      </c>
    </row>
    <row r="98" spans="1:8" ht="24" customHeight="1">
      <c r="A98" s="25">
        <v>96</v>
      </c>
      <c r="B98" s="76">
        <v>107</v>
      </c>
      <c r="C98" s="32" t="s">
        <v>32</v>
      </c>
      <c r="D98" s="33" t="s">
        <v>289</v>
      </c>
      <c r="E98" s="34" t="s">
        <v>321</v>
      </c>
      <c r="F98" s="31" t="s">
        <v>128</v>
      </c>
      <c r="G98" s="38"/>
      <c r="H98" s="89" t="s">
        <v>423</v>
      </c>
    </row>
    <row r="99" spans="1:8" ht="24" customHeight="1">
      <c r="A99" s="25">
        <v>97</v>
      </c>
      <c r="B99" s="76">
        <v>108</v>
      </c>
      <c r="C99" s="32" t="s">
        <v>32</v>
      </c>
      <c r="D99" s="33" t="s">
        <v>292</v>
      </c>
      <c r="E99" s="34" t="s">
        <v>321</v>
      </c>
      <c r="F99" s="31" t="s">
        <v>129</v>
      </c>
      <c r="G99" s="38"/>
      <c r="H99" s="89" t="s">
        <v>424</v>
      </c>
    </row>
    <row r="100" spans="1:8" ht="24" customHeight="1">
      <c r="A100" s="25">
        <v>98</v>
      </c>
      <c r="B100" s="76">
        <v>109</v>
      </c>
      <c r="C100" s="32" t="s">
        <v>32</v>
      </c>
      <c r="D100" s="33" t="s">
        <v>289</v>
      </c>
      <c r="E100" s="34" t="s">
        <v>321</v>
      </c>
      <c r="F100" s="31" t="s">
        <v>130</v>
      </c>
      <c r="G100" s="38"/>
      <c r="H100" s="89" t="s">
        <v>425</v>
      </c>
    </row>
    <row r="101" spans="1:8" ht="24" customHeight="1">
      <c r="A101" s="25">
        <v>99</v>
      </c>
      <c r="B101" s="76">
        <v>110</v>
      </c>
      <c r="C101" s="32" t="s">
        <v>32</v>
      </c>
      <c r="D101" s="33" t="s">
        <v>293</v>
      </c>
      <c r="E101" s="34" t="s">
        <v>321</v>
      </c>
      <c r="F101" s="31" t="s">
        <v>131</v>
      </c>
      <c r="G101" s="38"/>
      <c r="H101" s="89" t="s">
        <v>426</v>
      </c>
    </row>
    <row r="102" spans="1:8" ht="24" customHeight="1">
      <c r="A102" s="25">
        <v>100</v>
      </c>
      <c r="B102" s="76">
        <v>111</v>
      </c>
      <c r="C102" s="32" t="s">
        <v>32</v>
      </c>
      <c r="D102" s="33" t="s">
        <v>274</v>
      </c>
      <c r="E102" s="34" t="s">
        <v>321</v>
      </c>
      <c r="F102" s="31" t="s">
        <v>132</v>
      </c>
      <c r="G102" s="38"/>
      <c r="H102" s="89" t="s">
        <v>427</v>
      </c>
    </row>
    <row r="103" spans="1:8" ht="24" customHeight="1">
      <c r="A103" s="25">
        <v>101</v>
      </c>
      <c r="B103" s="76">
        <v>112</v>
      </c>
      <c r="C103" s="32" t="s">
        <v>32</v>
      </c>
      <c r="D103" s="33" t="s">
        <v>280</v>
      </c>
      <c r="E103" s="34" t="s">
        <v>321</v>
      </c>
      <c r="F103" s="31" t="s">
        <v>133</v>
      </c>
      <c r="G103" s="38"/>
      <c r="H103" s="89" t="s">
        <v>428</v>
      </c>
    </row>
    <row r="104" spans="1:8" ht="24" customHeight="1">
      <c r="A104" s="25">
        <v>102</v>
      </c>
      <c r="B104" s="76">
        <v>113</v>
      </c>
      <c r="C104" s="32" t="s">
        <v>32</v>
      </c>
      <c r="D104" s="33" t="s">
        <v>294</v>
      </c>
      <c r="E104" s="34" t="s">
        <v>321</v>
      </c>
      <c r="F104" s="31" t="s">
        <v>134</v>
      </c>
      <c r="G104" s="38"/>
      <c r="H104" s="89" t="s">
        <v>429</v>
      </c>
    </row>
    <row r="105" spans="1:8" ht="24" customHeight="1">
      <c r="A105" s="25">
        <v>103</v>
      </c>
      <c r="B105" s="76">
        <v>114</v>
      </c>
      <c r="C105" s="32" t="s">
        <v>32</v>
      </c>
      <c r="D105" s="33" t="s">
        <v>288</v>
      </c>
      <c r="E105" s="34" t="s">
        <v>321</v>
      </c>
      <c r="F105" s="31" t="s">
        <v>135</v>
      </c>
      <c r="G105" s="38"/>
      <c r="H105" s="89" t="s">
        <v>430</v>
      </c>
    </row>
    <row r="106" spans="1:8" ht="24" customHeight="1">
      <c r="A106" s="25">
        <v>104</v>
      </c>
      <c r="B106" s="76">
        <v>116</v>
      </c>
      <c r="C106" s="32" t="s">
        <v>32</v>
      </c>
      <c r="D106" s="33" t="s">
        <v>292</v>
      </c>
      <c r="E106" s="34" t="s">
        <v>321</v>
      </c>
      <c r="F106" s="31" t="s">
        <v>136</v>
      </c>
      <c r="G106" s="38"/>
      <c r="H106" s="89" t="s">
        <v>431</v>
      </c>
    </row>
    <row r="107" spans="1:8" ht="24" customHeight="1">
      <c r="A107" s="25">
        <v>105</v>
      </c>
      <c r="B107" s="76">
        <v>118</v>
      </c>
      <c r="C107" s="32" t="s">
        <v>32</v>
      </c>
      <c r="D107" s="33" t="s">
        <v>288</v>
      </c>
      <c r="E107" s="34" t="s">
        <v>321</v>
      </c>
      <c r="F107" s="31" t="s">
        <v>137</v>
      </c>
      <c r="G107" s="38"/>
      <c r="H107" s="89" t="s">
        <v>432</v>
      </c>
    </row>
    <row r="108" spans="1:8" ht="24" customHeight="1">
      <c r="A108" s="25">
        <v>106</v>
      </c>
      <c r="B108" s="76">
        <v>119</v>
      </c>
      <c r="C108" s="32" t="s">
        <v>32</v>
      </c>
      <c r="D108" s="33" t="s">
        <v>286</v>
      </c>
      <c r="E108" s="34" t="s">
        <v>321</v>
      </c>
      <c r="F108" s="31" t="s">
        <v>138</v>
      </c>
      <c r="G108" s="38"/>
      <c r="H108" s="89" t="s">
        <v>433</v>
      </c>
    </row>
    <row r="109" spans="1:8" ht="24" customHeight="1">
      <c r="A109" s="25">
        <v>107</v>
      </c>
      <c r="B109" s="76">
        <v>120</v>
      </c>
      <c r="C109" s="32" t="s">
        <v>32</v>
      </c>
      <c r="D109" s="33" t="s">
        <v>295</v>
      </c>
      <c r="E109" s="34" t="s">
        <v>321</v>
      </c>
      <c r="F109" s="31" t="s">
        <v>139</v>
      </c>
      <c r="G109" s="38"/>
      <c r="H109" s="89" t="s">
        <v>434</v>
      </c>
    </row>
    <row r="110" spans="1:8" ht="24" customHeight="1">
      <c r="A110" s="25">
        <v>108</v>
      </c>
      <c r="B110" s="76">
        <v>121</v>
      </c>
      <c r="C110" s="32" t="s">
        <v>32</v>
      </c>
      <c r="D110" s="33" t="s">
        <v>282</v>
      </c>
      <c r="E110" s="34" t="s">
        <v>321</v>
      </c>
      <c r="F110" s="31" t="s">
        <v>140</v>
      </c>
      <c r="G110" s="38"/>
      <c r="H110" s="89" t="s">
        <v>435</v>
      </c>
    </row>
    <row r="111" spans="1:8" ht="24" customHeight="1">
      <c r="A111" s="25">
        <v>109</v>
      </c>
      <c r="B111" s="76">
        <v>123</v>
      </c>
      <c r="C111" s="32" t="s">
        <v>32</v>
      </c>
      <c r="D111" s="33" t="s">
        <v>284</v>
      </c>
      <c r="E111" s="34" t="s">
        <v>321</v>
      </c>
      <c r="F111" s="31" t="s">
        <v>141</v>
      </c>
      <c r="G111" s="38"/>
      <c r="H111" s="89" t="s">
        <v>436</v>
      </c>
    </row>
    <row r="112" spans="1:8" ht="24" customHeight="1">
      <c r="A112" s="25">
        <v>110</v>
      </c>
      <c r="B112" s="76">
        <v>124</v>
      </c>
      <c r="C112" s="32" t="s">
        <v>32</v>
      </c>
      <c r="D112" s="33" t="s">
        <v>285</v>
      </c>
      <c r="E112" s="34" t="s">
        <v>321</v>
      </c>
      <c r="F112" s="31" t="s">
        <v>22</v>
      </c>
      <c r="G112" s="39" t="s">
        <v>21</v>
      </c>
      <c r="H112" s="89" t="s">
        <v>437</v>
      </c>
    </row>
    <row r="113" spans="1:8" ht="24" customHeight="1">
      <c r="A113" s="25">
        <v>111</v>
      </c>
      <c r="B113" s="76">
        <v>125</v>
      </c>
      <c r="C113" s="32" t="s">
        <v>32</v>
      </c>
      <c r="D113" s="33" t="s">
        <v>288</v>
      </c>
      <c r="E113" s="34" t="s">
        <v>321</v>
      </c>
      <c r="F113" s="31" t="s">
        <v>142</v>
      </c>
      <c r="G113" s="38"/>
      <c r="H113" s="89" t="s">
        <v>438</v>
      </c>
    </row>
    <row r="114" spans="1:8" ht="24" customHeight="1">
      <c r="A114" s="25">
        <v>112</v>
      </c>
      <c r="B114" s="76">
        <v>126</v>
      </c>
      <c r="C114" s="32" t="s">
        <v>32</v>
      </c>
      <c r="D114" s="33" t="s">
        <v>285</v>
      </c>
      <c r="E114" s="34" t="s">
        <v>321</v>
      </c>
      <c r="F114" s="31" t="s">
        <v>13</v>
      </c>
      <c r="G114" s="38"/>
      <c r="H114" s="89" t="s">
        <v>439</v>
      </c>
    </row>
    <row r="115" spans="1:8" ht="24" customHeight="1">
      <c r="A115" s="25">
        <v>113</v>
      </c>
      <c r="B115" s="76">
        <v>127</v>
      </c>
      <c r="C115" s="32" t="s">
        <v>32</v>
      </c>
      <c r="D115" s="33" t="s">
        <v>281</v>
      </c>
      <c r="E115" s="34" t="s">
        <v>322</v>
      </c>
      <c r="F115" s="31" t="s">
        <v>143</v>
      </c>
      <c r="G115" s="38"/>
      <c r="H115" s="89" t="s">
        <v>440</v>
      </c>
    </row>
    <row r="116" spans="1:8" ht="24" customHeight="1">
      <c r="A116" s="25">
        <v>114</v>
      </c>
      <c r="B116" s="76">
        <v>128</v>
      </c>
      <c r="C116" s="32" t="s">
        <v>32</v>
      </c>
      <c r="D116" s="33" t="s">
        <v>289</v>
      </c>
      <c r="E116" s="34" t="s">
        <v>322</v>
      </c>
      <c r="F116" s="31" t="s">
        <v>144</v>
      </c>
      <c r="G116" s="38"/>
      <c r="H116" s="89" t="s">
        <v>441</v>
      </c>
    </row>
    <row r="117" spans="1:8" ht="24" customHeight="1">
      <c r="A117" s="25">
        <v>115</v>
      </c>
      <c r="B117" s="76">
        <v>129</v>
      </c>
      <c r="C117" s="32" t="s">
        <v>32</v>
      </c>
      <c r="D117" s="33" t="s">
        <v>287</v>
      </c>
      <c r="E117" s="34" t="s">
        <v>322</v>
      </c>
      <c r="F117" s="31" t="s">
        <v>145</v>
      </c>
      <c r="G117" s="38"/>
      <c r="H117" s="89" t="s">
        <v>442</v>
      </c>
    </row>
    <row r="118" spans="1:8" ht="24" customHeight="1">
      <c r="A118" s="25">
        <v>116</v>
      </c>
      <c r="B118" s="76">
        <v>130</v>
      </c>
      <c r="C118" s="32" t="s">
        <v>32</v>
      </c>
      <c r="D118" s="33" t="s">
        <v>292</v>
      </c>
      <c r="E118" s="34" t="s">
        <v>322</v>
      </c>
      <c r="F118" s="31" t="s">
        <v>146</v>
      </c>
      <c r="G118" s="38"/>
      <c r="H118" s="89" t="s">
        <v>443</v>
      </c>
    </row>
    <row r="119" spans="1:8" ht="24" customHeight="1">
      <c r="A119" s="25">
        <v>117</v>
      </c>
      <c r="B119" s="76">
        <v>132</v>
      </c>
      <c r="C119" s="32" t="s">
        <v>32</v>
      </c>
      <c r="D119" s="33" t="s">
        <v>274</v>
      </c>
      <c r="E119" s="34" t="s">
        <v>322</v>
      </c>
      <c r="F119" s="31" t="s">
        <v>147</v>
      </c>
      <c r="G119" s="38"/>
      <c r="H119" s="89" t="s">
        <v>444</v>
      </c>
    </row>
    <row r="120" spans="1:8" ht="24" customHeight="1">
      <c r="A120" s="25">
        <v>118</v>
      </c>
      <c r="B120" s="76">
        <v>133</v>
      </c>
      <c r="C120" s="32" t="s">
        <v>32</v>
      </c>
      <c r="D120" s="33" t="s">
        <v>294</v>
      </c>
      <c r="E120" s="34" t="s">
        <v>322</v>
      </c>
      <c r="F120" s="31" t="s">
        <v>148</v>
      </c>
      <c r="G120" s="38"/>
      <c r="H120" s="89" t="s">
        <v>445</v>
      </c>
    </row>
    <row r="121" spans="1:8" ht="24" customHeight="1">
      <c r="A121" s="25">
        <v>119</v>
      </c>
      <c r="B121" s="76">
        <v>134</v>
      </c>
      <c r="C121" s="32" t="s">
        <v>32</v>
      </c>
      <c r="D121" s="33" t="s">
        <v>275</v>
      </c>
      <c r="E121" s="34" t="s">
        <v>322</v>
      </c>
      <c r="F121" s="31" t="s">
        <v>149</v>
      </c>
      <c r="G121" s="38"/>
      <c r="H121" s="89" t="s">
        <v>446</v>
      </c>
    </row>
    <row r="122" spans="1:8" ht="24" customHeight="1">
      <c r="A122" s="25">
        <v>120</v>
      </c>
      <c r="B122" s="76">
        <v>135</v>
      </c>
      <c r="C122" s="32" t="s">
        <v>32</v>
      </c>
      <c r="D122" s="33" t="s">
        <v>290</v>
      </c>
      <c r="E122" s="34" t="s">
        <v>329</v>
      </c>
      <c r="F122" s="31" t="s">
        <v>150</v>
      </c>
      <c r="G122" s="38"/>
      <c r="H122" s="89" t="s">
        <v>447</v>
      </c>
    </row>
    <row r="123" spans="1:8" ht="24" customHeight="1">
      <c r="A123" s="25">
        <v>121</v>
      </c>
      <c r="B123" s="76">
        <v>136</v>
      </c>
      <c r="C123" s="32" t="s">
        <v>32</v>
      </c>
      <c r="D123" s="33" t="s">
        <v>292</v>
      </c>
      <c r="E123" s="34" t="s">
        <v>322</v>
      </c>
      <c r="F123" s="31" t="s">
        <v>151</v>
      </c>
      <c r="G123" s="38"/>
      <c r="H123" s="89" t="s">
        <v>448</v>
      </c>
    </row>
    <row r="124" spans="1:8" ht="24" customHeight="1">
      <c r="A124" s="25">
        <v>122</v>
      </c>
      <c r="B124" s="76">
        <v>137</v>
      </c>
      <c r="C124" s="32" t="s">
        <v>32</v>
      </c>
      <c r="D124" s="33" t="s">
        <v>276</v>
      </c>
      <c r="E124" s="34" t="s">
        <v>322</v>
      </c>
      <c r="F124" s="31" t="s">
        <v>152</v>
      </c>
      <c r="G124" s="38"/>
      <c r="H124" s="89" t="s">
        <v>449</v>
      </c>
    </row>
    <row r="125" spans="1:8" ht="24" customHeight="1">
      <c r="A125" s="25">
        <v>123</v>
      </c>
      <c r="B125" s="76">
        <v>138</v>
      </c>
      <c r="C125" s="32" t="s">
        <v>32</v>
      </c>
      <c r="D125" s="33" t="s">
        <v>296</v>
      </c>
      <c r="E125" s="34" t="s">
        <v>322</v>
      </c>
      <c r="F125" s="31" t="s">
        <v>153</v>
      </c>
      <c r="G125" s="38"/>
      <c r="H125" s="89" t="s">
        <v>450</v>
      </c>
    </row>
    <row r="126" spans="1:8" ht="24" customHeight="1">
      <c r="A126" s="25">
        <v>124</v>
      </c>
      <c r="B126" s="76">
        <v>139</v>
      </c>
      <c r="C126" s="32" t="s">
        <v>32</v>
      </c>
      <c r="D126" s="33" t="s">
        <v>293</v>
      </c>
      <c r="E126" s="34" t="s">
        <v>322</v>
      </c>
      <c r="F126" s="31" t="s">
        <v>154</v>
      </c>
      <c r="G126" s="38"/>
      <c r="H126" s="89" t="s">
        <v>451</v>
      </c>
    </row>
    <row r="127" spans="1:8" ht="24" customHeight="1">
      <c r="A127" s="25">
        <v>125</v>
      </c>
      <c r="B127" s="76">
        <v>140</v>
      </c>
      <c r="C127" s="32" t="s">
        <v>32</v>
      </c>
      <c r="D127" s="33" t="s">
        <v>286</v>
      </c>
      <c r="E127" s="34" t="s">
        <v>322</v>
      </c>
      <c r="F127" s="31" t="s">
        <v>155</v>
      </c>
      <c r="G127" s="38"/>
      <c r="H127" s="89" t="s">
        <v>452</v>
      </c>
    </row>
    <row r="128" spans="1:8" ht="24" customHeight="1">
      <c r="A128" s="25">
        <v>126</v>
      </c>
      <c r="B128" s="76">
        <v>141</v>
      </c>
      <c r="C128" s="32" t="s">
        <v>32</v>
      </c>
      <c r="D128" s="33" t="s">
        <v>280</v>
      </c>
      <c r="E128" s="34" t="s">
        <v>322</v>
      </c>
      <c r="F128" s="31" t="s">
        <v>156</v>
      </c>
      <c r="G128" s="38"/>
      <c r="H128" s="89" t="s">
        <v>453</v>
      </c>
    </row>
    <row r="129" spans="1:8" ht="24" customHeight="1">
      <c r="A129" s="25">
        <v>127</v>
      </c>
      <c r="B129" s="76">
        <v>142</v>
      </c>
      <c r="C129" s="32" t="s">
        <v>32</v>
      </c>
      <c r="D129" s="33" t="s">
        <v>283</v>
      </c>
      <c r="E129" s="34" t="s">
        <v>322</v>
      </c>
      <c r="F129" s="31" t="s">
        <v>157</v>
      </c>
      <c r="G129" s="38"/>
      <c r="H129" s="89" t="s">
        <v>454</v>
      </c>
    </row>
    <row r="130" spans="1:8" ht="24" customHeight="1">
      <c r="A130" s="25">
        <v>128</v>
      </c>
      <c r="B130" s="76">
        <v>143</v>
      </c>
      <c r="C130" s="32" t="s">
        <v>32</v>
      </c>
      <c r="D130" s="33" t="s">
        <v>290</v>
      </c>
      <c r="E130" s="34" t="s">
        <v>322</v>
      </c>
      <c r="F130" s="31" t="s">
        <v>158</v>
      </c>
      <c r="G130" s="38"/>
      <c r="H130" s="89" t="s">
        <v>455</v>
      </c>
    </row>
    <row r="131" spans="1:8" ht="24" customHeight="1">
      <c r="A131" s="25">
        <v>129</v>
      </c>
      <c r="B131" s="76">
        <v>144</v>
      </c>
      <c r="C131" s="32" t="s">
        <v>32</v>
      </c>
      <c r="D131" s="33" t="s">
        <v>291</v>
      </c>
      <c r="E131" s="34" t="s">
        <v>322</v>
      </c>
      <c r="F131" s="31" t="s">
        <v>159</v>
      </c>
      <c r="G131" s="38"/>
      <c r="H131" s="89" t="s">
        <v>456</v>
      </c>
    </row>
    <row r="132" spans="1:8" ht="24" customHeight="1">
      <c r="A132" s="25">
        <v>130</v>
      </c>
      <c r="B132" s="76">
        <v>145</v>
      </c>
      <c r="C132" s="32" t="s">
        <v>32</v>
      </c>
      <c r="D132" s="33" t="s">
        <v>279</v>
      </c>
      <c r="E132" s="34" t="s">
        <v>322</v>
      </c>
      <c r="F132" s="31" t="s">
        <v>160</v>
      </c>
      <c r="G132" s="38"/>
      <c r="H132" s="89" t="s">
        <v>457</v>
      </c>
    </row>
    <row r="133" spans="1:8" ht="24" customHeight="1">
      <c r="A133" s="25">
        <v>131</v>
      </c>
      <c r="B133" s="76">
        <v>146</v>
      </c>
      <c r="C133" s="32" t="s">
        <v>32</v>
      </c>
      <c r="D133" s="33" t="s">
        <v>282</v>
      </c>
      <c r="E133" s="34" t="s">
        <v>322</v>
      </c>
      <c r="F133" s="31" t="s">
        <v>161</v>
      </c>
      <c r="G133" s="38"/>
      <c r="H133" s="89" t="s">
        <v>458</v>
      </c>
    </row>
    <row r="134" spans="1:8" ht="24" customHeight="1">
      <c r="A134" s="25">
        <v>132</v>
      </c>
      <c r="B134" s="76">
        <v>147</v>
      </c>
      <c r="C134" s="32" t="s">
        <v>32</v>
      </c>
      <c r="D134" s="33" t="s">
        <v>284</v>
      </c>
      <c r="E134" s="34" t="s">
        <v>322</v>
      </c>
      <c r="F134" s="31" t="s">
        <v>23</v>
      </c>
      <c r="G134" s="39" t="s">
        <v>21</v>
      </c>
      <c r="H134" s="89" t="s">
        <v>459</v>
      </c>
    </row>
    <row r="135" spans="1:8" ht="24" customHeight="1">
      <c r="A135" s="25">
        <v>133</v>
      </c>
      <c r="B135" s="76">
        <v>149</v>
      </c>
      <c r="C135" s="32" t="s">
        <v>32</v>
      </c>
      <c r="D135" s="33" t="s">
        <v>297</v>
      </c>
      <c r="E135" s="34" t="s">
        <v>322</v>
      </c>
      <c r="F135" s="31" t="s">
        <v>162</v>
      </c>
      <c r="G135" s="38"/>
      <c r="H135" s="89" t="s">
        <v>460</v>
      </c>
    </row>
    <row r="136" spans="1:8" ht="24" customHeight="1">
      <c r="A136" s="25">
        <v>134</v>
      </c>
      <c r="B136" s="76">
        <v>150</v>
      </c>
      <c r="C136" s="32" t="s">
        <v>32</v>
      </c>
      <c r="D136" s="33" t="s">
        <v>295</v>
      </c>
      <c r="E136" s="34" t="s">
        <v>322</v>
      </c>
      <c r="F136" s="31" t="s">
        <v>163</v>
      </c>
      <c r="G136" s="38"/>
      <c r="H136" s="89" t="s">
        <v>461</v>
      </c>
    </row>
    <row r="137" spans="1:8" ht="24" customHeight="1">
      <c r="A137" s="25">
        <v>135</v>
      </c>
      <c r="B137" s="76">
        <v>151</v>
      </c>
      <c r="C137" s="32" t="s">
        <v>32</v>
      </c>
      <c r="D137" s="33" t="s">
        <v>298</v>
      </c>
      <c r="E137" s="34" t="s">
        <v>322</v>
      </c>
      <c r="F137" s="31" t="s">
        <v>164</v>
      </c>
      <c r="G137" s="38"/>
      <c r="H137" s="89" t="s">
        <v>462</v>
      </c>
    </row>
    <row r="138" spans="1:8" ht="24" customHeight="1">
      <c r="A138" s="25">
        <v>136</v>
      </c>
      <c r="B138" s="76">
        <v>152</v>
      </c>
      <c r="C138" s="32" t="s">
        <v>32</v>
      </c>
      <c r="D138" s="33" t="s">
        <v>285</v>
      </c>
      <c r="E138" s="34" t="s">
        <v>322</v>
      </c>
      <c r="F138" s="31" t="s">
        <v>24</v>
      </c>
      <c r="G138" s="39" t="s">
        <v>21</v>
      </c>
      <c r="H138" s="89" t="s">
        <v>463</v>
      </c>
    </row>
    <row r="139" spans="1:8" ht="24" customHeight="1">
      <c r="A139" s="25">
        <v>137</v>
      </c>
      <c r="B139" s="76">
        <v>153</v>
      </c>
      <c r="C139" s="32" t="s">
        <v>32</v>
      </c>
      <c r="D139" s="33" t="s">
        <v>294</v>
      </c>
      <c r="E139" s="34" t="s">
        <v>322</v>
      </c>
      <c r="F139" s="31" t="s">
        <v>25</v>
      </c>
      <c r="G139" s="39" t="s">
        <v>21</v>
      </c>
      <c r="H139" s="89" t="s">
        <v>464</v>
      </c>
    </row>
    <row r="140" spans="1:8" ht="24" customHeight="1">
      <c r="A140" s="25">
        <v>138</v>
      </c>
      <c r="B140" s="76">
        <v>154</v>
      </c>
      <c r="C140" s="32" t="s">
        <v>32</v>
      </c>
      <c r="D140" s="33" t="s">
        <v>274</v>
      </c>
      <c r="E140" s="34" t="s">
        <v>323</v>
      </c>
      <c r="F140" s="31" t="s">
        <v>165</v>
      </c>
      <c r="G140" s="38"/>
      <c r="H140" s="89" t="s">
        <v>465</v>
      </c>
    </row>
    <row r="141" spans="1:8" ht="24" customHeight="1">
      <c r="A141" s="25">
        <v>139</v>
      </c>
      <c r="B141" s="76">
        <v>155</v>
      </c>
      <c r="C141" s="32" t="s">
        <v>32</v>
      </c>
      <c r="D141" s="33" t="s">
        <v>281</v>
      </c>
      <c r="E141" s="34" t="s">
        <v>323</v>
      </c>
      <c r="F141" s="31" t="s">
        <v>166</v>
      </c>
      <c r="G141" s="38"/>
      <c r="H141" s="89" t="s">
        <v>466</v>
      </c>
    </row>
    <row r="142" spans="1:8" ht="24" customHeight="1">
      <c r="A142" s="25">
        <v>140</v>
      </c>
      <c r="B142" s="76">
        <v>156</v>
      </c>
      <c r="C142" s="32" t="s">
        <v>32</v>
      </c>
      <c r="D142" s="33" t="s">
        <v>287</v>
      </c>
      <c r="E142" s="34" t="s">
        <v>323</v>
      </c>
      <c r="F142" s="31" t="s">
        <v>167</v>
      </c>
      <c r="G142" s="38"/>
      <c r="H142" s="89" t="s">
        <v>467</v>
      </c>
    </row>
    <row r="143" spans="1:8" ht="24" customHeight="1">
      <c r="A143" s="25">
        <v>141</v>
      </c>
      <c r="B143" s="76">
        <v>157</v>
      </c>
      <c r="C143" s="32" t="s">
        <v>32</v>
      </c>
      <c r="D143" s="33" t="s">
        <v>278</v>
      </c>
      <c r="E143" s="34" t="s">
        <v>325</v>
      </c>
      <c r="F143" s="31" t="s">
        <v>168</v>
      </c>
      <c r="G143" s="38"/>
      <c r="H143" s="89" t="s">
        <v>468</v>
      </c>
    </row>
    <row r="144" spans="1:8" ht="24" customHeight="1">
      <c r="A144" s="25">
        <v>142</v>
      </c>
      <c r="B144" s="76">
        <v>158</v>
      </c>
      <c r="C144" s="32" t="s">
        <v>32</v>
      </c>
      <c r="D144" s="33" t="s">
        <v>290</v>
      </c>
      <c r="E144" s="34" t="s">
        <v>323</v>
      </c>
      <c r="F144" s="31" t="s">
        <v>169</v>
      </c>
      <c r="G144" s="38"/>
      <c r="H144" s="89" t="s">
        <v>469</v>
      </c>
    </row>
    <row r="145" spans="1:8" ht="24" customHeight="1">
      <c r="A145" s="25">
        <v>143</v>
      </c>
      <c r="B145" s="76">
        <v>159</v>
      </c>
      <c r="C145" s="32" t="s">
        <v>32</v>
      </c>
      <c r="D145" s="33" t="s">
        <v>278</v>
      </c>
      <c r="E145" s="34" t="s">
        <v>325</v>
      </c>
      <c r="F145" s="31" t="s">
        <v>170</v>
      </c>
      <c r="G145" s="38"/>
      <c r="H145" s="89" t="s">
        <v>470</v>
      </c>
    </row>
    <row r="146" spans="1:8" ht="24" customHeight="1">
      <c r="A146" s="25">
        <v>144</v>
      </c>
      <c r="B146" s="76">
        <v>160</v>
      </c>
      <c r="C146" s="32" t="s">
        <v>32</v>
      </c>
      <c r="D146" s="33" t="s">
        <v>293</v>
      </c>
      <c r="E146" s="34" t="s">
        <v>324</v>
      </c>
      <c r="F146" s="31" t="s">
        <v>171</v>
      </c>
      <c r="G146" s="38"/>
      <c r="H146" s="89" t="s">
        <v>471</v>
      </c>
    </row>
    <row r="147" spans="1:8" ht="24" customHeight="1">
      <c r="A147" s="25">
        <v>145</v>
      </c>
      <c r="B147" s="76">
        <v>161</v>
      </c>
      <c r="C147" s="32" t="s">
        <v>32</v>
      </c>
      <c r="D147" s="33" t="s">
        <v>280</v>
      </c>
      <c r="E147" s="34" t="s">
        <v>323</v>
      </c>
      <c r="F147" s="31" t="s">
        <v>172</v>
      </c>
      <c r="G147" s="38"/>
      <c r="H147" s="89" t="s">
        <v>472</v>
      </c>
    </row>
    <row r="148" spans="1:8" ht="24" customHeight="1">
      <c r="A148" s="25">
        <v>146</v>
      </c>
      <c r="B148" s="76">
        <v>163</v>
      </c>
      <c r="C148" s="32" t="s">
        <v>32</v>
      </c>
      <c r="D148" s="33" t="s">
        <v>275</v>
      </c>
      <c r="E148" s="34" t="s">
        <v>325</v>
      </c>
      <c r="F148" s="31" t="s">
        <v>173</v>
      </c>
      <c r="G148" s="38"/>
      <c r="H148" s="89" t="s">
        <v>473</v>
      </c>
    </row>
    <row r="149" spans="1:8" ht="24" customHeight="1">
      <c r="A149" s="25">
        <v>147</v>
      </c>
      <c r="B149" s="76">
        <v>164</v>
      </c>
      <c r="C149" s="32" t="s">
        <v>32</v>
      </c>
      <c r="D149" s="33" t="s">
        <v>286</v>
      </c>
      <c r="E149" s="34" t="s">
        <v>324</v>
      </c>
      <c r="F149" s="31" t="s">
        <v>174</v>
      </c>
      <c r="G149" s="38"/>
      <c r="H149" s="89" t="s">
        <v>474</v>
      </c>
    </row>
    <row r="150" spans="1:8" ht="24" customHeight="1">
      <c r="A150" s="25">
        <v>148</v>
      </c>
      <c r="B150" s="76">
        <v>166</v>
      </c>
      <c r="C150" s="32" t="s">
        <v>32</v>
      </c>
      <c r="D150" s="33" t="s">
        <v>282</v>
      </c>
      <c r="E150" s="34" t="s">
        <v>323</v>
      </c>
      <c r="F150" s="31" t="s">
        <v>175</v>
      </c>
      <c r="G150" s="38"/>
      <c r="H150" s="89" t="s">
        <v>475</v>
      </c>
    </row>
    <row r="151" spans="1:8" ht="24" customHeight="1">
      <c r="A151" s="25">
        <v>149</v>
      </c>
      <c r="B151" s="76">
        <v>167</v>
      </c>
      <c r="C151" s="32" t="s">
        <v>32</v>
      </c>
      <c r="D151" s="33" t="s">
        <v>295</v>
      </c>
      <c r="E151" s="34" t="s">
        <v>325</v>
      </c>
      <c r="F151" s="31" t="s">
        <v>176</v>
      </c>
      <c r="G151" s="38"/>
      <c r="H151" s="89" t="s">
        <v>476</v>
      </c>
    </row>
    <row r="152" spans="1:8" ht="24" customHeight="1">
      <c r="A152" s="25">
        <v>150</v>
      </c>
      <c r="B152" s="76">
        <v>168</v>
      </c>
      <c r="C152" s="32" t="s">
        <v>32</v>
      </c>
      <c r="D152" s="33" t="s">
        <v>284</v>
      </c>
      <c r="E152" s="34" t="s">
        <v>323</v>
      </c>
      <c r="F152" s="31" t="s">
        <v>177</v>
      </c>
      <c r="G152" s="38"/>
      <c r="H152" s="89" t="s">
        <v>477</v>
      </c>
    </row>
    <row r="153" spans="1:8" ht="24" customHeight="1">
      <c r="A153" s="25">
        <v>151</v>
      </c>
      <c r="B153" s="76">
        <v>169</v>
      </c>
      <c r="C153" s="32" t="s">
        <v>32</v>
      </c>
      <c r="D153" s="33" t="s">
        <v>297</v>
      </c>
      <c r="E153" s="34" t="s">
        <v>323</v>
      </c>
      <c r="F153" s="31" t="s">
        <v>178</v>
      </c>
      <c r="G153" s="38"/>
      <c r="H153" s="89" t="s">
        <v>478</v>
      </c>
    </row>
    <row r="154" spans="1:8" ht="24" customHeight="1">
      <c r="A154" s="25">
        <v>152</v>
      </c>
      <c r="B154" s="76">
        <v>170</v>
      </c>
      <c r="C154" s="32" t="s">
        <v>32</v>
      </c>
      <c r="D154" s="33" t="s">
        <v>295</v>
      </c>
      <c r="E154" s="34" t="s">
        <v>325</v>
      </c>
      <c r="F154" s="31" t="s">
        <v>179</v>
      </c>
      <c r="G154" s="38"/>
      <c r="H154" s="89" t="s">
        <v>479</v>
      </c>
    </row>
    <row r="155" spans="1:8" ht="24" customHeight="1">
      <c r="A155" s="25">
        <v>153</v>
      </c>
      <c r="B155" s="76">
        <v>171</v>
      </c>
      <c r="C155" s="32" t="s">
        <v>32</v>
      </c>
      <c r="D155" s="33" t="s">
        <v>297</v>
      </c>
      <c r="E155" s="34" t="s">
        <v>323</v>
      </c>
      <c r="F155" s="31" t="s">
        <v>180</v>
      </c>
      <c r="G155" s="38"/>
      <c r="H155" s="89" t="s">
        <v>480</v>
      </c>
    </row>
    <row r="156" spans="1:8" ht="24" customHeight="1">
      <c r="A156" s="25">
        <v>154</v>
      </c>
      <c r="B156" s="76">
        <v>172</v>
      </c>
      <c r="C156" s="32" t="s">
        <v>32</v>
      </c>
      <c r="D156" s="33" t="s">
        <v>297</v>
      </c>
      <c r="E156" s="34" t="s">
        <v>323</v>
      </c>
      <c r="F156" s="31" t="s">
        <v>181</v>
      </c>
      <c r="G156" s="38"/>
      <c r="H156" s="89" t="s">
        <v>481</v>
      </c>
    </row>
    <row r="157" spans="1:8" ht="24" customHeight="1">
      <c r="A157" s="25">
        <v>155</v>
      </c>
      <c r="B157" s="76">
        <v>173</v>
      </c>
      <c r="C157" s="32" t="s">
        <v>32</v>
      </c>
      <c r="D157" s="33" t="s">
        <v>299</v>
      </c>
      <c r="E157" s="34" t="s">
        <v>326</v>
      </c>
      <c r="F157" s="31" t="s">
        <v>182</v>
      </c>
      <c r="G157" s="38"/>
      <c r="H157" s="89" t="s">
        <v>482</v>
      </c>
    </row>
    <row r="158" spans="1:8" ht="24" customHeight="1">
      <c r="A158" s="25">
        <v>156</v>
      </c>
      <c r="B158" s="76">
        <v>174</v>
      </c>
      <c r="C158" s="32" t="s">
        <v>32</v>
      </c>
      <c r="D158" s="33" t="s">
        <v>276</v>
      </c>
      <c r="E158" s="34" t="s">
        <v>327</v>
      </c>
      <c r="F158" s="31" t="s">
        <v>183</v>
      </c>
      <c r="G158" s="38"/>
      <c r="H158" s="89" t="s">
        <v>483</v>
      </c>
    </row>
    <row r="159" spans="1:8" ht="24" customHeight="1">
      <c r="A159" s="25">
        <v>157</v>
      </c>
      <c r="B159" s="76">
        <v>175</v>
      </c>
      <c r="C159" s="32" t="s">
        <v>32</v>
      </c>
      <c r="D159" s="33" t="s">
        <v>296</v>
      </c>
      <c r="E159" s="34" t="s">
        <v>326</v>
      </c>
      <c r="F159" s="31" t="s">
        <v>184</v>
      </c>
      <c r="G159" s="38"/>
      <c r="H159" s="89" t="s">
        <v>450</v>
      </c>
    </row>
    <row r="160" spans="1:8" ht="24" customHeight="1">
      <c r="A160" s="25">
        <v>158</v>
      </c>
      <c r="B160" s="76">
        <v>176</v>
      </c>
      <c r="C160" s="32" t="s">
        <v>32</v>
      </c>
      <c r="D160" s="33" t="s">
        <v>296</v>
      </c>
      <c r="E160" s="34" t="s">
        <v>326</v>
      </c>
      <c r="F160" s="31" t="s">
        <v>185</v>
      </c>
      <c r="G160" s="38"/>
      <c r="H160" s="89" t="s">
        <v>450</v>
      </c>
    </row>
    <row r="161" spans="1:8" ht="24" customHeight="1">
      <c r="A161" s="25">
        <v>159</v>
      </c>
      <c r="B161" s="76">
        <v>177</v>
      </c>
      <c r="C161" s="32" t="s">
        <v>32</v>
      </c>
      <c r="D161" s="33" t="s">
        <v>299</v>
      </c>
      <c r="E161" s="34" t="s">
        <v>326</v>
      </c>
      <c r="F161" s="31" t="s">
        <v>186</v>
      </c>
      <c r="G161" s="38"/>
      <c r="H161" s="89" t="s">
        <v>484</v>
      </c>
    </row>
    <row r="162" spans="1:8" ht="24" customHeight="1">
      <c r="A162" s="25">
        <v>160</v>
      </c>
      <c r="B162" s="76">
        <v>178</v>
      </c>
      <c r="C162" s="32" t="s">
        <v>32</v>
      </c>
      <c r="D162" s="33" t="s">
        <v>299</v>
      </c>
      <c r="E162" s="34" t="s">
        <v>326</v>
      </c>
      <c r="F162" s="31" t="s">
        <v>187</v>
      </c>
      <c r="G162" s="38"/>
      <c r="H162" s="89" t="s">
        <v>485</v>
      </c>
    </row>
    <row r="163" spans="1:8" ht="24" customHeight="1">
      <c r="A163" s="25">
        <v>161</v>
      </c>
      <c r="B163" s="76">
        <v>179</v>
      </c>
      <c r="C163" s="32" t="s">
        <v>32</v>
      </c>
      <c r="D163" s="33" t="s">
        <v>299</v>
      </c>
      <c r="E163" s="34" t="s">
        <v>326</v>
      </c>
      <c r="F163" s="31" t="s">
        <v>188</v>
      </c>
      <c r="G163" s="38"/>
      <c r="H163" s="89" t="s">
        <v>486</v>
      </c>
    </row>
    <row r="164" spans="1:8" ht="24" customHeight="1">
      <c r="A164" s="25">
        <v>162</v>
      </c>
      <c r="B164" s="76">
        <v>180</v>
      </c>
      <c r="C164" s="32" t="s">
        <v>32</v>
      </c>
      <c r="D164" s="33" t="s">
        <v>277</v>
      </c>
      <c r="E164" s="34" t="s">
        <v>326</v>
      </c>
      <c r="F164" s="31" t="s">
        <v>189</v>
      </c>
      <c r="G164" s="38"/>
      <c r="H164" s="89" t="s">
        <v>487</v>
      </c>
    </row>
    <row r="165" spans="1:8" ht="24" customHeight="1">
      <c r="A165" s="25">
        <v>163</v>
      </c>
      <c r="B165" s="76">
        <v>181</v>
      </c>
      <c r="C165" s="32" t="s">
        <v>32</v>
      </c>
      <c r="D165" s="33" t="s">
        <v>293</v>
      </c>
      <c r="E165" s="34" t="s">
        <v>326</v>
      </c>
      <c r="F165" s="31" t="s">
        <v>190</v>
      </c>
      <c r="G165" s="38"/>
      <c r="H165" s="89" t="s">
        <v>488</v>
      </c>
    </row>
    <row r="166" spans="1:8" ht="24" customHeight="1">
      <c r="A166" s="25">
        <v>164</v>
      </c>
      <c r="B166" s="76">
        <v>182</v>
      </c>
      <c r="C166" s="32" t="s">
        <v>32</v>
      </c>
      <c r="D166" s="33" t="s">
        <v>275</v>
      </c>
      <c r="E166" s="34" t="s">
        <v>326</v>
      </c>
      <c r="F166" s="31" t="s">
        <v>6</v>
      </c>
      <c r="G166" s="38"/>
      <c r="H166" s="89" t="s">
        <v>489</v>
      </c>
    </row>
    <row r="167" spans="1:8" ht="24" customHeight="1">
      <c r="A167" s="25">
        <v>165</v>
      </c>
      <c r="B167" s="76">
        <v>183</v>
      </c>
      <c r="C167" s="32" t="s">
        <v>32</v>
      </c>
      <c r="D167" s="33" t="s">
        <v>277</v>
      </c>
      <c r="E167" s="34" t="s">
        <v>326</v>
      </c>
      <c r="F167" s="31" t="s">
        <v>26</v>
      </c>
      <c r="G167" s="39" t="s">
        <v>21</v>
      </c>
      <c r="H167" s="89" t="s">
        <v>490</v>
      </c>
    </row>
    <row r="168" spans="1:8" ht="24" customHeight="1">
      <c r="A168" s="25">
        <v>166</v>
      </c>
      <c r="B168" s="76">
        <v>184</v>
      </c>
      <c r="C168" s="32" t="s">
        <v>33</v>
      </c>
      <c r="D168" s="33" t="s">
        <v>300</v>
      </c>
      <c r="E168" s="34" t="s">
        <v>319</v>
      </c>
      <c r="F168" s="31" t="s">
        <v>191</v>
      </c>
      <c r="G168" s="38"/>
      <c r="H168" s="89" t="s">
        <v>491</v>
      </c>
    </row>
    <row r="169" spans="1:8" ht="24" customHeight="1">
      <c r="A169" s="25">
        <v>167</v>
      </c>
      <c r="B169" s="76">
        <v>185</v>
      </c>
      <c r="C169" s="32" t="s">
        <v>33</v>
      </c>
      <c r="D169" s="33" t="s">
        <v>250</v>
      </c>
      <c r="E169" s="34" t="s">
        <v>319</v>
      </c>
      <c r="F169" s="31" t="s">
        <v>192</v>
      </c>
      <c r="G169" s="38"/>
      <c r="H169" s="89" t="s">
        <v>492</v>
      </c>
    </row>
    <row r="170" spans="1:8" ht="24" customHeight="1">
      <c r="A170" s="25">
        <v>168</v>
      </c>
      <c r="B170" s="76">
        <v>186</v>
      </c>
      <c r="C170" s="32" t="s">
        <v>33</v>
      </c>
      <c r="D170" s="33" t="s">
        <v>301</v>
      </c>
      <c r="E170" s="34" t="s">
        <v>319</v>
      </c>
      <c r="F170" s="31" t="s">
        <v>193</v>
      </c>
      <c r="G170" s="39"/>
      <c r="H170" s="89" t="s">
        <v>493</v>
      </c>
    </row>
    <row r="171" spans="1:8" ht="24" customHeight="1">
      <c r="A171" s="25">
        <v>169</v>
      </c>
      <c r="B171" s="76">
        <v>187</v>
      </c>
      <c r="C171" s="32" t="s">
        <v>33</v>
      </c>
      <c r="D171" s="33" t="s">
        <v>302</v>
      </c>
      <c r="E171" s="34" t="s">
        <v>321</v>
      </c>
      <c r="F171" s="31" t="s">
        <v>194</v>
      </c>
      <c r="G171" s="38"/>
      <c r="H171" s="89" t="s">
        <v>494</v>
      </c>
    </row>
    <row r="172" spans="1:8" ht="24" customHeight="1">
      <c r="A172" s="25">
        <v>170</v>
      </c>
      <c r="B172" s="76">
        <v>188</v>
      </c>
      <c r="C172" s="32" t="s">
        <v>33</v>
      </c>
      <c r="D172" s="33" t="s">
        <v>303</v>
      </c>
      <c r="E172" s="34" t="s">
        <v>321</v>
      </c>
      <c r="F172" s="31" t="s">
        <v>195</v>
      </c>
      <c r="G172" s="38"/>
      <c r="H172" s="89" t="s">
        <v>495</v>
      </c>
    </row>
    <row r="173" spans="1:8" ht="24" customHeight="1">
      <c r="A173" s="25">
        <v>171</v>
      </c>
      <c r="B173" s="76">
        <v>189</v>
      </c>
      <c r="C173" s="32" t="s">
        <v>33</v>
      </c>
      <c r="D173" s="33" t="s">
        <v>302</v>
      </c>
      <c r="E173" s="34" t="s">
        <v>321</v>
      </c>
      <c r="F173" s="31" t="s">
        <v>196</v>
      </c>
      <c r="G173" s="38"/>
      <c r="H173" s="89" t="s">
        <v>496</v>
      </c>
    </row>
    <row r="174" spans="1:8" ht="24" customHeight="1">
      <c r="A174" s="25">
        <v>172</v>
      </c>
      <c r="B174" s="76">
        <v>190</v>
      </c>
      <c r="C174" s="32" t="s">
        <v>33</v>
      </c>
      <c r="D174" s="33" t="s">
        <v>301</v>
      </c>
      <c r="E174" s="34" t="s">
        <v>321</v>
      </c>
      <c r="F174" s="31" t="s">
        <v>197</v>
      </c>
      <c r="G174" s="38"/>
      <c r="H174" s="89" t="s">
        <v>497</v>
      </c>
    </row>
    <row r="175" spans="1:8" ht="24" customHeight="1">
      <c r="A175" s="25">
        <v>173</v>
      </c>
      <c r="B175" s="76">
        <v>191</v>
      </c>
      <c r="C175" s="32" t="s">
        <v>33</v>
      </c>
      <c r="D175" s="33" t="s">
        <v>304</v>
      </c>
      <c r="E175" s="34" t="s">
        <v>321</v>
      </c>
      <c r="F175" s="31" t="s">
        <v>198</v>
      </c>
      <c r="G175" s="38"/>
      <c r="H175" s="89" t="s">
        <v>498</v>
      </c>
    </row>
    <row r="176" spans="1:8" ht="24" customHeight="1">
      <c r="A176" s="25">
        <v>174</v>
      </c>
      <c r="B176" s="76">
        <v>192</v>
      </c>
      <c r="C176" s="32" t="s">
        <v>33</v>
      </c>
      <c r="D176" s="33" t="s">
        <v>305</v>
      </c>
      <c r="E176" s="34" t="s">
        <v>321</v>
      </c>
      <c r="F176" s="31" t="s">
        <v>199</v>
      </c>
      <c r="G176" s="38"/>
      <c r="H176" s="89" t="s">
        <v>499</v>
      </c>
    </row>
    <row r="177" spans="1:8" ht="24" customHeight="1">
      <c r="A177" s="25">
        <v>175</v>
      </c>
      <c r="B177" s="76">
        <v>193</v>
      </c>
      <c r="C177" s="32" t="s">
        <v>33</v>
      </c>
      <c r="D177" s="33" t="s">
        <v>306</v>
      </c>
      <c r="E177" s="34" t="s">
        <v>321</v>
      </c>
      <c r="F177" s="31" t="s">
        <v>200</v>
      </c>
      <c r="G177" s="38"/>
      <c r="H177" s="89" t="s">
        <v>500</v>
      </c>
    </row>
    <row r="178" spans="1:8" ht="24" customHeight="1">
      <c r="A178" s="25">
        <v>176</v>
      </c>
      <c r="B178" s="76">
        <v>194</v>
      </c>
      <c r="C178" s="32" t="s">
        <v>33</v>
      </c>
      <c r="D178" s="33" t="s">
        <v>301</v>
      </c>
      <c r="E178" s="34" t="s">
        <v>321</v>
      </c>
      <c r="F178" s="31" t="s">
        <v>201</v>
      </c>
      <c r="G178" s="38"/>
      <c r="H178" s="89" t="s">
        <v>501</v>
      </c>
    </row>
    <row r="179" spans="1:8" ht="24" customHeight="1">
      <c r="A179" s="25">
        <v>177</v>
      </c>
      <c r="B179" s="76">
        <v>195</v>
      </c>
      <c r="C179" s="32" t="s">
        <v>33</v>
      </c>
      <c r="D179" s="33" t="s">
        <v>307</v>
      </c>
      <c r="E179" s="34" t="s">
        <v>321</v>
      </c>
      <c r="F179" s="31" t="s">
        <v>202</v>
      </c>
      <c r="G179" s="38"/>
      <c r="H179" s="89" t="s">
        <v>502</v>
      </c>
    </row>
    <row r="180" spans="1:8" ht="24" customHeight="1">
      <c r="A180" s="25">
        <v>178</v>
      </c>
      <c r="B180" s="76">
        <v>196</v>
      </c>
      <c r="C180" s="32" t="s">
        <v>33</v>
      </c>
      <c r="D180" s="33" t="s">
        <v>302</v>
      </c>
      <c r="E180" s="34" t="s">
        <v>321</v>
      </c>
      <c r="F180" s="31" t="s">
        <v>203</v>
      </c>
      <c r="G180" s="38"/>
      <c r="H180" s="89" t="s">
        <v>503</v>
      </c>
    </row>
    <row r="181" spans="1:8" ht="24" customHeight="1">
      <c r="A181" s="25">
        <v>179</v>
      </c>
      <c r="B181" s="76">
        <v>197</v>
      </c>
      <c r="C181" s="32" t="s">
        <v>33</v>
      </c>
      <c r="D181" s="33" t="s">
        <v>306</v>
      </c>
      <c r="E181" s="34" t="s">
        <v>321</v>
      </c>
      <c r="F181" s="31" t="s">
        <v>204</v>
      </c>
      <c r="G181" s="38"/>
      <c r="H181" s="89" t="s">
        <v>504</v>
      </c>
    </row>
    <row r="182" spans="1:8" ht="24" customHeight="1">
      <c r="A182" s="25">
        <v>180</v>
      </c>
      <c r="B182" s="76">
        <v>198</v>
      </c>
      <c r="C182" s="32" t="s">
        <v>33</v>
      </c>
      <c r="D182" s="33" t="s">
        <v>308</v>
      </c>
      <c r="E182" s="34" t="s">
        <v>321</v>
      </c>
      <c r="F182" s="31" t="s">
        <v>205</v>
      </c>
      <c r="G182" s="38"/>
      <c r="H182" s="89" t="s">
        <v>505</v>
      </c>
    </row>
    <row r="183" spans="1:8" ht="24" customHeight="1">
      <c r="A183" s="25">
        <v>181</v>
      </c>
      <c r="B183" s="76">
        <v>199</v>
      </c>
      <c r="C183" s="32" t="s">
        <v>33</v>
      </c>
      <c r="D183" s="33" t="s">
        <v>309</v>
      </c>
      <c r="E183" s="34" t="s">
        <v>321</v>
      </c>
      <c r="F183" s="31" t="s">
        <v>206</v>
      </c>
      <c r="G183" s="38"/>
      <c r="H183" s="89" t="s">
        <v>506</v>
      </c>
    </row>
    <row r="184" spans="1:8" ht="24" customHeight="1">
      <c r="A184" s="25">
        <v>182</v>
      </c>
      <c r="B184" s="76">
        <v>200</v>
      </c>
      <c r="C184" s="32" t="s">
        <v>33</v>
      </c>
      <c r="D184" s="33" t="s">
        <v>310</v>
      </c>
      <c r="E184" s="34" t="s">
        <v>322</v>
      </c>
      <c r="F184" s="31" t="s">
        <v>207</v>
      </c>
      <c r="G184" s="38"/>
      <c r="H184" s="89" t="s">
        <v>507</v>
      </c>
    </row>
    <row r="185" spans="1:8" ht="24" customHeight="1">
      <c r="A185" s="25">
        <v>183</v>
      </c>
      <c r="B185" s="76">
        <v>201</v>
      </c>
      <c r="C185" s="32" t="s">
        <v>33</v>
      </c>
      <c r="D185" s="33" t="s">
        <v>305</v>
      </c>
      <c r="E185" s="34" t="s">
        <v>322</v>
      </c>
      <c r="F185" s="31" t="s">
        <v>208</v>
      </c>
      <c r="G185" s="38"/>
      <c r="H185" s="89" t="s">
        <v>508</v>
      </c>
    </row>
    <row r="186" spans="1:8" ht="24" customHeight="1">
      <c r="A186" s="25">
        <v>184</v>
      </c>
      <c r="B186" s="76">
        <v>202</v>
      </c>
      <c r="C186" s="32" t="s">
        <v>33</v>
      </c>
      <c r="D186" s="33" t="s">
        <v>300</v>
      </c>
      <c r="E186" s="34" t="s">
        <v>322</v>
      </c>
      <c r="F186" s="31" t="s">
        <v>209</v>
      </c>
      <c r="G186" s="38"/>
      <c r="H186" s="89" t="s">
        <v>509</v>
      </c>
    </row>
    <row r="187" spans="1:8" ht="24" customHeight="1">
      <c r="A187" s="25">
        <v>185</v>
      </c>
      <c r="B187" s="76">
        <v>203</v>
      </c>
      <c r="C187" s="32" t="s">
        <v>33</v>
      </c>
      <c r="D187" s="33" t="s">
        <v>304</v>
      </c>
      <c r="E187" s="34" t="s">
        <v>322</v>
      </c>
      <c r="F187" s="31" t="s">
        <v>210</v>
      </c>
      <c r="G187" s="38"/>
      <c r="H187" s="89" t="s">
        <v>510</v>
      </c>
    </row>
    <row r="188" spans="1:8" ht="24" customHeight="1">
      <c r="A188" s="25">
        <v>186</v>
      </c>
      <c r="B188" s="76">
        <v>204</v>
      </c>
      <c r="C188" s="32" t="s">
        <v>33</v>
      </c>
      <c r="D188" s="33" t="s">
        <v>311</v>
      </c>
      <c r="E188" s="34" t="s">
        <v>322</v>
      </c>
      <c r="F188" s="31" t="s">
        <v>211</v>
      </c>
      <c r="G188" s="38"/>
      <c r="H188" s="89" t="s">
        <v>511</v>
      </c>
    </row>
    <row r="189" spans="1:8" ht="24" customHeight="1">
      <c r="A189" s="25">
        <v>187</v>
      </c>
      <c r="B189" s="76">
        <v>205</v>
      </c>
      <c r="C189" s="32" t="s">
        <v>33</v>
      </c>
      <c r="D189" s="33" t="s">
        <v>306</v>
      </c>
      <c r="E189" s="34" t="s">
        <v>322</v>
      </c>
      <c r="F189" s="31" t="s">
        <v>212</v>
      </c>
      <c r="G189" s="38"/>
      <c r="H189" s="89" t="s">
        <v>512</v>
      </c>
    </row>
    <row r="190" spans="1:8" ht="24" customHeight="1">
      <c r="A190" s="25">
        <v>188</v>
      </c>
      <c r="B190" s="76">
        <v>206</v>
      </c>
      <c r="C190" s="32" t="s">
        <v>33</v>
      </c>
      <c r="D190" s="33" t="s">
        <v>304</v>
      </c>
      <c r="E190" s="34" t="s">
        <v>322</v>
      </c>
      <c r="F190" s="31" t="s">
        <v>213</v>
      </c>
      <c r="G190" s="38"/>
      <c r="H190" s="89" t="s">
        <v>513</v>
      </c>
    </row>
    <row r="191" spans="1:8" ht="24" customHeight="1">
      <c r="A191" s="25">
        <v>189</v>
      </c>
      <c r="B191" s="76">
        <v>207</v>
      </c>
      <c r="C191" s="32" t="s">
        <v>33</v>
      </c>
      <c r="D191" s="33" t="s">
        <v>308</v>
      </c>
      <c r="E191" s="34" t="s">
        <v>329</v>
      </c>
      <c r="F191" s="31" t="s">
        <v>214</v>
      </c>
      <c r="G191" s="38"/>
      <c r="H191" s="89" t="s">
        <v>514</v>
      </c>
    </row>
    <row r="192" spans="1:8" ht="24" customHeight="1">
      <c r="A192" s="25">
        <v>190</v>
      </c>
      <c r="B192" s="76">
        <v>208</v>
      </c>
      <c r="C192" s="32" t="s">
        <v>33</v>
      </c>
      <c r="D192" s="33" t="s">
        <v>304</v>
      </c>
      <c r="E192" s="34" t="s">
        <v>322</v>
      </c>
      <c r="F192" s="31" t="s">
        <v>215</v>
      </c>
      <c r="G192" s="38"/>
      <c r="H192" s="89" t="s">
        <v>515</v>
      </c>
    </row>
    <row r="193" spans="1:8" ht="24" customHeight="1">
      <c r="A193" s="25">
        <v>191</v>
      </c>
      <c r="B193" s="76">
        <v>209</v>
      </c>
      <c r="C193" s="32" t="s">
        <v>33</v>
      </c>
      <c r="D193" s="33" t="s">
        <v>303</v>
      </c>
      <c r="E193" s="34" t="s">
        <v>322</v>
      </c>
      <c r="F193" s="31" t="s">
        <v>216</v>
      </c>
      <c r="G193" s="38"/>
      <c r="H193" s="89" t="s">
        <v>516</v>
      </c>
    </row>
    <row r="194" spans="1:8" ht="24" customHeight="1">
      <c r="A194" s="25">
        <v>192</v>
      </c>
      <c r="B194" s="76">
        <v>210</v>
      </c>
      <c r="C194" s="32" t="s">
        <v>33</v>
      </c>
      <c r="D194" s="33" t="s">
        <v>307</v>
      </c>
      <c r="E194" s="34" t="s">
        <v>322</v>
      </c>
      <c r="F194" s="31" t="s">
        <v>12</v>
      </c>
      <c r="G194" s="38"/>
      <c r="H194" s="89" t="s">
        <v>517</v>
      </c>
    </row>
    <row r="195" spans="1:8" ht="24" customHeight="1">
      <c r="A195" s="25">
        <v>193</v>
      </c>
      <c r="B195" s="76">
        <v>211</v>
      </c>
      <c r="C195" s="32" t="s">
        <v>33</v>
      </c>
      <c r="D195" s="33" t="s">
        <v>301</v>
      </c>
      <c r="E195" s="34" t="s">
        <v>322</v>
      </c>
      <c r="F195" s="31" t="s">
        <v>217</v>
      </c>
      <c r="G195" s="38"/>
      <c r="H195" s="89" t="s">
        <v>518</v>
      </c>
    </row>
    <row r="196" spans="1:8" ht="24" customHeight="1">
      <c r="A196" s="25">
        <v>194</v>
      </c>
      <c r="B196" s="76">
        <v>212</v>
      </c>
      <c r="C196" s="32" t="s">
        <v>33</v>
      </c>
      <c r="D196" s="33" t="s">
        <v>250</v>
      </c>
      <c r="E196" s="34" t="s">
        <v>322</v>
      </c>
      <c r="F196" s="31" t="s">
        <v>218</v>
      </c>
      <c r="G196" s="38"/>
      <c r="H196" s="89" t="s">
        <v>519</v>
      </c>
    </row>
    <row r="197" spans="1:8" ht="24" customHeight="1">
      <c r="A197" s="25">
        <v>195</v>
      </c>
      <c r="B197" s="76">
        <v>213</v>
      </c>
      <c r="C197" s="32" t="s">
        <v>33</v>
      </c>
      <c r="D197" s="33" t="s">
        <v>309</v>
      </c>
      <c r="E197" s="34" t="s">
        <v>322</v>
      </c>
      <c r="F197" s="31" t="s">
        <v>219</v>
      </c>
      <c r="G197" s="38"/>
      <c r="H197" s="89" t="s">
        <v>520</v>
      </c>
    </row>
    <row r="198" spans="1:8" ht="24" customHeight="1">
      <c r="A198" s="25">
        <v>196</v>
      </c>
      <c r="B198" s="76">
        <v>214</v>
      </c>
      <c r="C198" s="32" t="s">
        <v>33</v>
      </c>
      <c r="D198" s="33" t="s">
        <v>312</v>
      </c>
      <c r="E198" s="34" t="s">
        <v>322</v>
      </c>
      <c r="F198" s="31" t="s">
        <v>220</v>
      </c>
      <c r="G198" s="38"/>
      <c r="H198" s="89" t="s">
        <v>521</v>
      </c>
    </row>
    <row r="199" spans="1:8" ht="24" customHeight="1">
      <c r="A199" s="25">
        <v>197</v>
      </c>
      <c r="B199" s="76">
        <v>216</v>
      </c>
      <c r="C199" s="32" t="s">
        <v>33</v>
      </c>
      <c r="D199" s="33" t="s">
        <v>250</v>
      </c>
      <c r="E199" s="34" t="s">
        <v>322</v>
      </c>
      <c r="F199" s="31" t="s">
        <v>221</v>
      </c>
      <c r="G199" s="38"/>
      <c r="H199" s="89" t="s">
        <v>522</v>
      </c>
    </row>
    <row r="200" spans="1:8" ht="24" customHeight="1">
      <c r="A200" s="25">
        <v>198</v>
      </c>
      <c r="B200" s="76">
        <v>217</v>
      </c>
      <c r="C200" s="32" t="s">
        <v>33</v>
      </c>
      <c r="D200" s="33" t="s">
        <v>302</v>
      </c>
      <c r="E200" s="34" t="s">
        <v>325</v>
      </c>
      <c r="F200" s="31" t="s">
        <v>222</v>
      </c>
      <c r="G200" s="38"/>
      <c r="H200" s="89" t="s">
        <v>523</v>
      </c>
    </row>
    <row r="201" spans="1:8" ht="24" customHeight="1">
      <c r="A201" s="25">
        <v>199</v>
      </c>
      <c r="B201" s="76">
        <v>218</v>
      </c>
      <c r="C201" s="32" t="s">
        <v>33</v>
      </c>
      <c r="D201" s="33" t="s">
        <v>250</v>
      </c>
      <c r="E201" s="34" t="s">
        <v>325</v>
      </c>
      <c r="F201" s="31" t="s">
        <v>223</v>
      </c>
      <c r="G201" s="38"/>
      <c r="H201" s="89" t="s">
        <v>524</v>
      </c>
    </row>
    <row r="202" spans="1:8" ht="24" customHeight="1">
      <c r="A202" s="25">
        <v>200</v>
      </c>
      <c r="B202" s="76">
        <v>219</v>
      </c>
      <c r="C202" s="32" t="s">
        <v>33</v>
      </c>
      <c r="D202" s="33" t="s">
        <v>309</v>
      </c>
      <c r="E202" s="34" t="s">
        <v>323</v>
      </c>
      <c r="F202" s="31" t="s">
        <v>224</v>
      </c>
      <c r="G202" s="38"/>
      <c r="H202" s="89" t="s">
        <v>525</v>
      </c>
    </row>
    <row r="203" spans="1:8" ht="24" customHeight="1">
      <c r="A203" s="25">
        <v>201</v>
      </c>
      <c r="B203" s="76">
        <v>220</v>
      </c>
      <c r="C203" s="32" t="s">
        <v>33</v>
      </c>
      <c r="D203" s="33" t="s">
        <v>307</v>
      </c>
      <c r="E203" s="34" t="s">
        <v>325</v>
      </c>
      <c r="F203" s="31" t="s">
        <v>225</v>
      </c>
      <c r="G203" s="38"/>
      <c r="H203" s="89" t="s">
        <v>526</v>
      </c>
    </row>
    <row r="204" spans="1:8" ht="24" customHeight="1">
      <c r="A204" s="25">
        <v>202</v>
      </c>
      <c r="B204" s="76">
        <v>221</v>
      </c>
      <c r="C204" s="32" t="s">
        <v>33</v>
      </c>
      <c r="D204" s="33" t="s">
        <v>306</v>
      </c>
      <c r="E204" s="34" t="s">
        <v>323</v>
      </c>
      <c r="F204" s="31" t="s">
        <v>226</v>
      </c>
      <c r="G204" s="38"/>
      <c r="H204" s="89" t="s">
        <v>527</v>
      </c>
    </row>
    <row r="205" spans="1:8" ht="24" customHeight="1">
      <c r="A205" s="25">
        <v>203</v>
      </c>
      <c r="B205" s="76">
        <v>222</v>
      </c>
      <c r="C205" s="32" t="s">
        <v>33</v>
      </c>
      <c r="D205" s="33" t="s">
        <v>305</v>
      </c>
      <c r="E205" s="34" t="s">
        <v>326</v>
      </c>
      <c r="F205" s="31" t="s">
        <v>227</v>
      </c>
      <c r="G205" s="38"/>
      <c r="H205" s="89" t="s">
        <v>528</v>
      </c>
    </row>
    <row r="206" spans="1:8" ht="24" customHeight="1">
      <c r="A206" s="25">
        <v>204</v>
      </c>
      <c r="B206" s="76">
        <v>223</v>
      </c>
      <c r="C206" s="32" t="s">
        <v>33</v>
      </c>
      <c r="D206" s="33" t="s">
        <v>311</v>
      </c>
      <c r="E206" s="34" t="s">
        <v>327</v>
      </c>
      <c r="F206" s="31" t="s">
        <v>211</v>
      </c>
      <c r="G206" s="38"/>
      <c r="H206" s="89" t="s">
        <v>529</v>
      </c>
    </row>
    <row r="207" spans="1:8" ht="24" customHeight="1">
      <c r="A207" s="25">
        <v>205</v>
      </c>
      <c r="B207" s="76">
        <v>224</v>
      </c>
      <c r="C207" s="32" t="s">
        <v>33</v>
      </c>
      <c r="D207" s="33" t="s">
        <v>300</v>
      </c>
      <c r="E207" s="34" t="s">
        <v>327</v>
      </c>
      <c r="F207" s="31" t="s">
        <v>228</v>
      </c>
      <c r="G207" s="38"/>
      <c r="H207" s="89" t="s">
        <v>530</v>
      </c>
    </row>
    <row r="208" spans="1:8" ht="24" customHeight="1">
      <c r="A208" s="25">
        <v>206</v>
      </c>
      <c r="B208" s="76">
        <v>225</v>
      </c>
      <c r="C208" s="32" t="s">
        <v>33</v>
      </c>
      <c r="D208" s="33" t="s">
        <v>308</v>
      </c>
      <c r="E208" s="34" t="s">
        <v>327</v>
      </c>
      <c r="F208" s="31" t="s">
        <v>229</v>
      </c>
      <c r="G208" s="38"/>
      <c r="H208" s="89" t="s">
        <v>531</v>
      </c>
    </row>
    <row r="209" spans="1:8" ht="24" customHeight="1">
      <c r="A209" s="25">
        <v>207</v>
      </c>
      <c r="B209" s="76">
        <v>226</v>
      </c>
      <c r="C209" s="32" t="s">
        <v>33</v>
      </c>
      <c r="D209" s="33" t="s">
        <v>300</v>
      </c>
      <c r="E209" s="34" t="s">
        <v>327</v>
      </c>
      <c r="F209" s="31" t="s">
        <v>230</v>
      </c>
      <c r="G209" s="38"/>
      <c r="H209" s="89" t="s">
        <v>532</v>
      </c>
    </row>
    <row r="210" spans="1:8" ht="24" customHeight="1">
      <c r="A210" s="25">
        <v>208</v>
      </c>
      <c r="B210" s="76">
        <v>227</v>
      </c>
      <c r="C210" s="32" t="s">
        <v>34</v>
      </c>
      <c r="D210" s="33" t="s">
        <v>313</v>
      </c>
      <c r="E210" s="34" t="s">
        <v>321</v>
      </c>
      <c r="F210" s="31" t="s">
        <v>231</v>
      </c>
      <c r="G210" s="38"/>
      <c r="H210" s="90" t="s">
        <v>533</v>
      </c>
    </row>
    <row r="211" spans="1:8" ht="24" customHeight="1">
      <c r="A211" s="25">
        <v>209</v>
      </c>
      <c r="B211" s="76">
        <v>228</v>
      </c>
      <c r="C211" s="32" t="s">
        <v>34</v>
      </c>
      <c r="D211" s="33" t="s">
        <v>313</v>
      </c>
      <c r="E211" s="34" t="s">
        <v>321</v>
      </c>
      <c r="F211" s="31" t="s">
        <v>232</v>
      </c>
      <c r="G211" s="38"/>
      <c r="H211" s="90" t="s">
        <v>534</v>
      </c>
    </row>
    <row r="212" spans="1:8" ht="24" customHeight="1">
      <c r="A212" s="25">
        <v>210</v>
      </c>
      <c r="B212" s="76">
        <v>229</v>
      </c>
      <c r="C212" s="32" t="s">
        <v>34</v>
      </c>
      <c r="D212" s="33" t="s">
        <v>313</v>
      </c>
      <c r="E212" s="34" t="s">
        <v>321</v>
      </c>
      <c r="F212" s="31" t="s">
        <v>233</v>
      </c>
      <c r="G212" s="38"/>
      <c r="H212" s="90" t="s">
        <v>535</v>
      </c>
    </row>
    <row r="213" spans="1:8" ht="24" customHeight="1">
      <c r="A213" s="25">
        <v>211</v>
      </c>
      <c r="B213" s="76">
        <v>230</v>
      </c>
      <c r="C213" s="32" t="s">
        <v>34</v>
      </c>
      <c r="D213" s="33" t="s">
        <v>314</v>
      </c>
      <c r="E213" s="34" t="s">
        <v>321</v>
      </c>
      <c r="F213" s="31" t="s">
        <v>234</v>
      </c>
      <c r="G213" s="38"/>
      <c r="H213" s="90" t="s">
        <v>536</v>
      </c>
    </row>
    <row r="214" spans="1:8" ht="24" customHeight="1">
      <c r="A214" s="25">
        <v>212</v>
      </c>
      <c r="B214" s="76">
        <v>231</v>
      </c>
      <c r="C214" s="32" t="s">
        <v>34</v>
      </c>
      <c r="D214" s="33" t="s">
        <v>315</v>
      </c>
      <c r="E214" s="34" t="s">
        <v>321</v>
      </c>
      <c r="F214" s="31" t="s">
        <v>235</v>
      </c>
      <c r="G214" s="38"/>
      <c r="H214" s="90" t="s">
        <v>537</v>
      </c>
    </row>
    <row r="215" spans="1:8" ht="24" customHeight="1">
      <c r="A215" s="25">
        <v>213</v>
      </c>
      <c r="B215" s="76">
        <v>232</v>
      </c>
      <c r="C215" s="32" t="s">
        <v>34</v>
      </c>
      <c r="D215" s="33" t="s">
        <v>316</v>
      </c>
      <c r="E215" s="34" t="s">
        <v>321</v>
      </c>
      <c r="F215" s="31" t="s">
        <v>236</v>
      </c>
      <c r="G215" s="38"/>
      <c r="H215" s="90" t="s">
        <v>538</v>
      </c>
    </row>
    <row r="216" spans="1:8" ht="24" customHeight="1">
      <c r="A216" s="25">
        <v>214</v>
      </c>
      <c r="B216" s="76">
        <v>233</v>
      </c>
      <c r="C216" s="32" t="s">
        <v>34</v>
      </c>
      <c r="D216" s="33" t="s">
        <v>317</v>
      </c>
      <c r="E216" s="34" t="s">
        <v>321</v>
      </c>
      <c r="F216" s="31" t="s">
        <v>237</v>
      </c>
      <c r="G216" s="38"/>
      <c r="H216" s="90" t="s">
        <v>539</v>
      </c>
    </row>
    <row r="217" spans="1:8" ht="24" customHeight="1">
      <c r="A217" s="25">
        <v>215</v>
      </c>
      <c r="B217" s="76">
        <v>234</v>
      </c>
      <c r="C217" s="32" t="s">
        <v>34</v>
      </c>
      <c r="D217" s="33" t="s">
        <v>316</v>
      </c>
      <c r="E217" s="34" t="s">
        <v>322</v>
      </c>
      <c r="F217" s="31" t="s">
        <v>238</v>
      </c>
      <c r="G217" s="38"/>
      <c r="H217" s="90" t="s">
        <v>540</v>
      </c>
    </row>
    <row r="218" spans="1:8" ht="24" customHeight="1">
      <c r="A218" s="25">
        <v>216</v>
      </c>
      <c r="B218" s="76">
        <v>235</v>
      </c>
      <c r="C218" s="32" t="s">
        <v>34</v>
      </c>
      <c r="D218" s="33" t="s">
        <v>313</v>
      </c>
      <c r="E218" s="34" t="s">
        <v>322</v>
      </c>
      <c r="F218" s="31" t="s">
        <v>239</v>
      </c>
      <c r="G218" s="38"/>
      <c r="H218" s="90" t="s">
        <v>541</v>
      </c>
    </row>
    <row r="219" spans="1:8" ht="24" customHeight="1">
      <c r="A219" s="25">
        <v>217</v>
      </c>
      <c r="B219" s="76">
        <v>236</v>
      </c>
      <c r="C219" s="32" t="s">
        <v>34</v>
      </c>
      <c r="D219" s="33" t="s">
        <v>314</v>
      </c>
      <c r="E219" s="34" t="s">
        <v>329</v>
      </c>
      <c r="F219" s="31" t="s">
        <v>240</v>
      </c>
      <c r="G219" s="38"/>
      <c r="H219" s="90" t="s">
        <v>542</v>
      </c>
    </row>
    <row r="220" spans="1:8" ht="24" customHeight="1">
      <c r="A220" s="25">
        <v>218</v>
      </c>
      <c r="B220" s="76">
        <v>237</v>
      </c>
      <c r="C220" s="32" t="s">
        <v>34</v>
      </c>
      <c r="D220" s="33" t="s">
        <v>317</v>
      </c>
      <c r="E220" s="34" t="s">
        <v>322</v>
      </c>
      <c r="F220" s="31" t="s">
        <v>241</v>
      </c>
      <c r="G220" s="38"/>
      <c r="H220" s="90" t="s">
        <v>543</v>
      </c>
    </row>
    <row r="221" spans="1:8" ht="24" customHeight="1">
      <c r="A221" s="25">
        <v>219</v>
      </c>
      <c r="B221" s="76">
        <v>238</v>
      </c>
      <c r="C221" s="32" t="s">
        <v>34</v>
      </c>
      <c r="D221" s="33" t="s">
        <v>318</v>
      </c>
      <c r="E221" s="34" t="s">
        <v>322</v>
      </c>
      <c r="F221" s="31" t="s">
        <v>242</v>
      </c>
      <c r="G221" s="38"/>
      <c r="H221" s="90" t="s">
        <v>544</v>
      </c>
    </row>
    <row r="222" spans="1:8" ht="24" customHeight="1">
      <c r="A222" s="25">
        <v>220</v>
      </c>
      <c r="B222" s="76">
        <v>239</v>
      </c>
      <c r="C222" s="32" t="s">
        <v>34</v>
      </c>
      <c r="D222" s="33" t="s">
        <v>314</v>
      </c>
      <c r="E222" s="34" t="s">
        <v>323</v>
      </c>
      <c r="F222" s="31" t="s">
        <v>243</v>
      </c>
      <c r="G222" s="38"/>
      <c r="H222" s="90" t="s">
        <v>545</v>
      </c>
    </row>
    <row r="223" spans="1:8" ht="24" customHeight="1">
      <c r="A223" s="25">
        <v>221</v>
      </c>
      <c r="B223" s="76">
        <v>240</v>
      </c>
      <c r="C223" s="32" t="s">
        <v>34</v>
      </c>
      <c r="D223" s="33" t="s">
        <v>316</v>
      </c>
      <c r="E223" s="34" t="s">
        <v>323</v>
      </c>
      <c r="F223" s="31" t="s">
        <v>244</v>
      </c>
      <c r="G223" s="38"/>
      <c r="H223" s="90" t="s">
        <v>546</v>
      </c>
    </row>
    <row r="224" spans="1:8" ht="24" customHeight="1">
      <c r="A224" s="25">
        <v>222</v>
      </c>
      <c r="B224" s="76">
        <v>241</v>
      </c>
      <c r="C224" s="32" t="s">
        <v>34</v>
      </c>
      <c r="D224" s="33" t="s">
        <v>314</v>
      </c>
      <c r="E224" s="34" t="s">
        <v>327</v>
      </c>
      <c r="F224" s="31" t="s">
        <v>245</v>
      </c>
      <c r="G224" s="38"/>
      <c r="H224" s="90" t="s">
        <v>547</v>
      </c>
    </row>
    <row r="225" spans="1:8" ht="24" customHeight="1">
      <c r="A225" s="25">
        <v>223</v>
      </c>
      <c r="B225" s="76">
        <v>242</v>
      </c>
      <c r="C225" s="32" t="s">
        <v>34</v>
      </c>
      <c r="D225" s="33" t="s">
        <v>316</v>
      </c>
      <c r="E225" s="34" t="s">
        <v>327</v>
      </c>
      <c r="F225" s="31" t="s">
        <v>246</v>
      </c>
      <c r="G225" s="38"/>
      <c r="H225" s="90" t="s">
        <v>548</v>
      </c>
    </row>
    <row r="226" spans="1:8" ht="24" customHeight="1">
      <c r="A226" s="25">
        <v>224</v>
      </c>
      <c r="B226" s="76">
        <v>243</v>
      </c>
      <c r="C226" s="32" t="s">
        <v>34</v>
      </c>
      <c r="D226" s="33" t="s">
        <v>318</v>
      </c>
      <c r="E226" s="34" t="s">
        <v>326</v>
      </c>
      <c r="F226" s="31" t="s">
        <v>247</v>
      </c>
      <c r="G226" s="38"/>
      <c r="H226" s="90" t="s">
        <v>549</v>
      </c>
    </row>
    <row r="227" spans="2:8" ht="16.5" customHeight="1">
      <c r="B227" s="82"/>
      <c r="D227" s="83"/>
      <c r="E227" s="58"/>
      <c r="F227" s="83"/>
      <c r="G227" s="83"/>
      <c r="H227" s="83"/>
    </row>
    <row r="228" spans="4:7" ht="16.5" customHeight="1">
      <c r="D228" s="92"/>
      <c r="E228" s="93"/>
      <c r="F228" s="92"/>
      <c r="G228" s="92"/>
    </row>
  </sheetData>
  <sheetProtection password="E8A0" sheet="1" objects="1" scenarios="1" formatCells="0" autoFilter="0"/>
  <autoFilter ref="A2:H245">
    <sortState ref="A3:H228">
      <sortCondition sortBy="value" ref="B3:B228"/>
    </sortState>
  </autoFilter>
  <printOptions horizontalCentered="1"/>
  <pageMargins left="0.31496062992125984" right="0.31496062992125984" top="0.5118110236220472" bottom="0.35433070866141736" header="0.31496062992125984" footer="0.31496062992125984"/>
  <pageSetup fitToHeight="0"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N229"/>
  <sheetViews>
    <sheetView zoomScaleSheetLayoutView="100" zoomScalePageLayoutView="0" workbookViewId="0" topLeftCell="A1">
      <pane ySplit="2" topLeftCell="A3" activePane="bottomLeft" state="frozen"/>
      <selection pane="topLeft" activeCell="A1" sqref="A1"/>
      <selection pane="bottomLeft" activeCell="F14" sqref="F14"/>
    </sheetView>
  </sheetViews>
  <sheetFormatPr defaultColWidth="0" defaultRowHeight="16.5" customHeight="1"/>
  <cols>
    <col min="1" max="1" width="5.28125" style="69" customWidth="1"/>
    <col min="2" max="2" width="8.8515625" style="69" hidden="1" customWidth="1"/>
    <col min="3" max="3" width="9.00390625" style="70" customWidth="1"/>
    <col min="4" max="4" width="18.140625" style="71" customWidth="1"/>
    <col min="5" max="5" width="10.28125" style="69" customWidth="1"/>
    <col min="6" max="6" width="25.140625" style="71" customWidth="1"/>
    <col min="7" max="7" width="6.421875" style="71" customWidth="1"/>
    <col min="8" max="8" width="77.421875" style="71" customWidth="1"/>
    <col min="9" max="9" width="12.00390625" style="71" hidden="1" customWidth="1"/>
    <col min="10" max="10" width="12.421875" style="69" hidden="1" customWidth="1"/>
    <col min="11" max="11" width="11.57421875" style="69" hidden="1" customWidth="1"/>
    <col min="12" max="12" width="10.7109375" style="69" hidden="1" customWidth="1"/>
    <col min="13" max="14" width="17.28125" style="69" hidden="1" customWidth="1"/>
    <col min="15" max="255" width="9.00390625" style="69" hidden="1" customWidth="1"/>
    <col min="256" max="16384" width="4.7109375" style="69" hidden="1" customWidth="1"/>
  </cols>
  <sheetData>
    <row r="1" spans="1:14" ht="24" customHeight="1">
      <c r="A1" s="21"/>
      <c r="B1" s="21"/>
      <c r="C1" s="26"/>
      <c r="D1" s="27"/>
      <c r="E1" s="21"/>
      <c r="F1" s="27" t="s">
        <v>28</v>
      </c>
      <c r="G1" s="27"/>
      <c r="H1" s="27"/>
      <c r="I1" s="27"/>
      <c r="J1" s="21"/>
      <c r="K1" s="21"/>
      <c r="L1" s="21"/>
      <c r="M1" s="21"/>
      <c r="N1" s="21"/>
    </row>
    <row r="2" spans="1:14" ht="23.25" customHeight="1">
      <c r="A2" s="84" t="s">
        <v>18</v>
      </c>
      <c r="B2" s="72" t="s">
        <v>14</v>
      </c>
      <c r="C2" s="86" t="s">
        <v>16</v>
      </c>
      <c r="D2" s="85" t="s">
        <v>5</v>
      </c>
      <c r="E2" s="87" t="s">
        <v>15</v>
      </c>
      <c r="F2" s="85" t="s">
        <v>17</v>
      </c>
      <c r="G2" s="88" t="s">
        <v>20</v>
      </c>
      <c r="H2" s="85" t="s">
        <v>19</v>
      </c>
      <c r="I2" s="73"/>
      <c r="J2" s="74"/>
      <c r="K2" s="75"/>
      <c r="L2" s="75"/>
      <c r="M2" s="75"/>
      <c r="N2" s="75"/>
    </row>
    <row r="3" spans="1:14" ht="24" customHeight="1">
      <c r="A3" s="25">
        <v>1</v>
      </c>
      <c r="B3" s="76">
        <v>1</v>
      </c>
      <c r="C3" s="32" t="s">
        <v>29</v>
      </c>
      <c r="D3" s="33" t="s">
        <v>248</v>
      </c>
      <c r="E3" s="34" t="s">
        <v>319</v>
      </c>
      <c r="F3" s="31" t="s">
        <v>35</v>
      </c>
      <c r="G3" s="38"/>
      <c r="H3" s="89" t="s">
        <v>330</v>
      </c>
      <c r="I3" s="77"/>
      <c r="J3" s="78"/>
      <c r="K3" s="79"/>
      <c r="L3" s="79"/>
      <c r="M3" s="79">
        <v>-36830188.07949398</v>
      </c>
      <c r="N3" s="79">
        <v>-479478.26311644685</v>
      </c>
    </row>
    <row r="4" spans="1:14" ht="24" customHeight="1">
      <c r="A4" s="25">
        <v>2</v>
      </c>
      <c r="B4" s="76">
        <v>2</v>
      </c>
      <c r="C4" s="32" t="s">
        <v>29</v>
      </c>
      <c r="D4" s="33" t="s">
        <v>249</v>
      </c>
      <c r="E4" s="34" t="s">
        <v>319</v>
      </c>
      <c r="F4" s="31" t="s">
        <v>36</v>
      </c>
      <c r="G4" s="38"/>
      <c r="H4" s="89" t="s">
        <v>331</v>
      </c>
      <c r="I4" s="77"/>
      <c r="J4" s="78"/>
      <c r="K4" s="79"/>
      <c r="L4" s="79"/>
      <c r="M4" s="79">
        <v>-44652791.136978015</v>
      </c>
      <c r="N4" s="79">
        <v>-3156835.2862790697</v>
      </c>
    </row>
    <row r="5" spans="1:14" ht="24" customHeight="1">
      <c r="A5" s="25">
        <v>3</v>
      </c>
      <c r="B5" s="76">
        <v>3</v>
      </c>
      <c r="C5" s="32" t="s">
        <v>29</v>
      </c>
      <c r="D5" s="33" t="s">
        <v>250</v>
      </c>
      <c r="E5" s="34" t="s">
        <v>319</v>
      </c>
      <c r="F5" s="31" t="s">
        <v>37</v>
      </c>
      <c r="G5" s="38"/>
      <c r="H5" s="89" t="s">
        <v>332</v>
      </c>
      <c r="I5" s="77"/>
      <c r="J5" s="78"/>
      <c r="K5" s="79"/>
      <c r="L5" s="79"/>
      <c r="M5" s="79">
        <v>-53708379.84171107</v>
      </c>
      <c r="N5" s="79">
        <v>92102.68419616914</v>
      </c>
    </row>
    <row r="6" spans="1:14" ht="24" customHeight="1">
      <c r="A6" s="25">
        <v>4</v>
      </c>
      <c r="B6" s="76">
        <v>4</v>
      </c>
      <c r="C6" s="32" t="s">
        <v>29</v>
      </c>
      <c r="D6" s="33" t="s">
        <v>251</v>
      </c>
      <c r="E6" s="34" t="s">
        <v>320</v>
      </c>
      <c r="F6" s="31" t="s">
        <v>38</v>
      </c>
      <c r="G6" s="38"/>
      <c r="H6" s="89" t="s">
        <v>333</v>
      </c>
      <c r="I6" s="77"/>
      <c r="J6" s="78"/>
      <c r="K6" s="79"/>
      <c r="L6" s="79"/>
      <c r="M6" s="79">
        <v>-117222962.3395985</v>
      </c>
      <c r="N6" s="79">
        <v>-3000046.7233546856</v>
      </c>
    </row>
    <row r="7" spans="1:14" ht="24" customHeight="1">
      <c r="A7" s="25">
        <v>5</v>
      </c>
      <c r="B7" s="76">
        <v>5</v>
      </c>
      <c r="C7" s="32" t="s">
        <v>29</v>
      </c>
      <c r="D7" s="33" t="s">
        <v>249</v>
      </c>
      <c r="E7" s="34" t="s">
        <v>321</v>
      </c>
      <c r="F7" s="31" t="s">
        <v>39</v>
      </c>
      <c r="G7" s="38"/>
      <c r="H7" s="89" t="s">
        <v>334</v>
      </c>
      <c r="I7" s="77"/>
      <c r="J7" s="78"/>
      <c r="K7" s="79"/>
      <c r="L7" s="79"/>
      <c r="M7" s="79">
        <v>62399071.95374046</v>
      </c>
      <c r="N7" s="79">
        <v>-609307.5966732134</v>
      </c>
    </row>
    <row r="8" spans="1:14" ht="24" customHeight="1">
      <c r="A8" s="25">
        <v>6</v>
      </c>
      <c r="B8" s="76">
        <v>6</v>
      </c>
      <c r="C8" s="32" t="s">
        <v>29</v>
      </c>
      <c r="D8" s="33" t="s">
        <v>252</v>
      </c>
      <c r="E8" s="34" t="s">
        <v>321</v>
      </c>
      <c r="F8" s="31" t="s">
        <v>40</v>
      </c>
      <c r="G8" s="38"/>
      <c r="H8" s="89" t="s">
        <v>335</v>
      </c>
      <c r="I8" s="77"/>
      <c r="J8" s="78"/>
      <c r="K8" s="79"/>
      <c r="L8" s="79"/>
      <c r="M8" s="79">
        <v>34495176.60507676</v>
      </c>
      <c r="N8" s="79">
        <v>-1388649.7367696285</v>
      </c>
    </row>
    <row r="9" spans="1:14" ht="24" customHeight="1">
      <c r="A9" s="25">
        <v>7</v>
      </c>
      <c r="B9" s="76">
        <v>8</v>
      </c>
      <c r="C9" s="32" t="s">
        <v>29</v>
      </c>
      <c r="D9" s="33" t="s">
        <v>253</v>
      </c>
      <c r="E9" s="34" t="s">
        <v>321</v>
      </c>
      <c r="F9" s="31" t="s">
        <v>41</v>
      </c>
      <c r="G9" s="38"/>
      <c r="H9" s="89" t="s">
        <v>336</v>
      </c>
      <c r="I9" s="77"/>
      <c r="J9" s="78"/>
      <c r="K9" s="79"/>
      <c r="L9" s="79"/>
      <c r="M9" s="79">
        <v>-3540082.320562119</v>
      </c>
      <c r="N9" s="79">
        <v>-1628604.53249673</v>
      </c>
    </row>
    <row r="10" spans="1:14" ht="24" customHeight="1">
      <c r="A10" s="25">
        <v>8</v>
      </c>
      <c r="B10" s="76">
        <v>9</v>
      </c>
      <c r="C10" s="32" t="s">
        <v>29</v>
      </c>
      <c r="D10" s="33" t="s">
        <v>252</v>
      </c>
      <c r="E10" s="34" t="s">
        <v>321</v>
      </c>
      <c r="F10" s="31" t="s">
        <v>42</v>
      </c>
      <c r="G10" s="38"/>
      <c r="H10" s="89" t="s">
        <v>337</v>
      </c>
      <c r="I10" s="77"/>
      <c r="J10" s="78"/>
      <c r="K10" s="79"/>
      <c r="L10" s="79"/>
      <c r="M10" s="79">
        <v>-39641089.81255984</v>
      </c>
      <c r="N10" s="79">
        <v>-1808252.2340035888</v>
      </c>
    </row>
    <row r="11" spans="1:14" ht="24" customHeight="1">
      <c r="A11" s="25">
        <v>9</v>
      </c>
      <c r="B11" s="76">
        <v>10</v>
      </c>
      <c r="C11" s="32" t="s">
        <v>29</v>
      </c>
      <c r="D11" s="33" t="s">
        <v>254</v>
      </c>
      <c r="E11" s="34" t="s">
        <v>321</v>
      </c>
      <c r="F11" s="31" t="s">
        <v>43</v>
      </c>
      <c r="G11" s="38"/>
      <c r="H11" s="89" t="s">
        <v>338</v>
      </c>
      <c r="I11" s="77"/>
      <c r="J11" s="78"/>
      <c r="K11" s="79"/>
      <c r="L11" s="79"/>
      <c r="M11" s="79">
        <v>-54274284.17858804</v>
      </c>
      <c r="N11" s="79">
        <v>161124.894697076</v>
      </c>
    </row>
    <row r="12" spans="1:14" ht="24" customHeight="1">
      <c r="A12" s="25">
        <v>10</v>
      </c>
      <c r="B12" s="76">
        <v>11</v>
      </c>
      <c r="C12" s="32" t="s">
        <v>29</v>
      </c>
      <c r="D12" s="33" t="s">
        <v>253</v>
      </c>
      <c r="E12" s="34" t="s">
        <v>321</v>
      </c>
      <c r="F12" s="31" t="s">
        <v>44</v>
      </c>
      <c r="G12" s="38"/>
      <c r="H12" s="89" t="s">
        <v>339</v>
      </c>
      <c r="I12" s="77"/>
      <c r="J12" s="78"/>
      <c r="K12" s="79"/>
      <c r="L12" s="79"/>
      <c r="M12" s="79">
        <v>-89662719.2931206</v>
      </c>
      <c r="N12" s="79">
        <v>-1906200.8523423378</v>
      </c>
    </row>
    <row r="13" spans="1:14" ht="24" customHeight="1">
      <c r="A13" s="25">
        <v>11</v>
      </c>
      <c r="B13" s="76">
        <v>12</v>
      </c>
      <c r="C13" s="32" t="s">
        <v>29</v>
      </c>
      <c r="D13" s="33" t="s">
        <v>250</v>
      </c>
      <c r="E13" s="34" t="s">
        <v>321</v>
      </c>
      <c r="F13" s="31" t="s">
        <v>45</v>
      </c>
      <c r="G13" s="38"/>
      <c r="H13" s="89" t="s">
        <v>340</v>
      </c>
      <c r="I13" s="77"/>
      <c r="J13" s="78"/>
      <c r="K13" s="79"/>
      <c r="L13" s="79"/>
      <c r="M13" s="79">
        <v>-102025716.55630067</v>
      </c>
      <c r="N13" s="79">
        <v>-1472596.9927797199</v>
      </c>
    </row>
    <row r="14" spans="1:14" ht="24" customHeight="1">
      <c r="A14" s="25">
        <v>12</v>
      </c>
      <c r="B14" s="76">
        <v>13</v>
      </c>
      <c r="C14" s="32" t="s">
        <v>29</v>
      </c>
      <c r="D14" s="33" t="s">
        <v>249</v>
      </c>
      <c r="E14" s="34" t="s">
        <v>321</v>
      </c>
      <c r="F14" s="31" t="s">
        <v>46</v>
      </c>
      <c r="G14" s="38"/>
      <c r="H14" s="89" t="s">
        <v>341</v>
      </c>
      <c r="I14" s="77"/>
      <c r="J14" s="78"/>
      <c r="K14" s="79"/>
      <c r="L14" s="79"/>
      <c r="M14" s="79">
        <v>-105231494.36502233</v>
      </c>
      <c r="N14" s="79">
        <v>-1814979.7524437837</v>
      </c>
    </row>
    <row r="15" spans="1:14" ht="24" customHeight="1">
      <c r="A15" s="25">
        <v>13</v>
      </c>
      <c r="B15" s="76">
        <v>14</v>
      </c>
      <c r="C15" s="32" t="s">
        <v>29</v>
      </c>
      <c r="D15" s="33" t="s">
        <v>255</v>
      </c>
      <c r="E15" s="34" t="s">
        <v>321</v>
      </c>
      <c r="F15" s="31" t="s">
        <v>47</v>
      </c>
      <c r="G15" s="38"/>
      <c r="H15" s="89" t="s">
        <v>342</v>
      </c>
      <c r="I15" s="77"/>
      <c r="J15" s="78"/>
      <c r="K15" s="79"/>
      <c r="L15" s="79"/>
      <c r="M15" s="79">
        <v>-120106392.64014965</v>
      </c>
      <c r="N15" s="79">
        <v>-662492.3870848202</v>
      </c>
    </row>
    <row r="16" spans="1:14" ht="24" customHeight="1">
      <c r="A16" s="25">
        <v>14</v>
      </c>
      <c r="B16" s="76">
        <v>15</v>
      </c>
      <c r="C16" s="32" t="s">
        <v>29</v>
      </c>
      <c r="D16" s="33" t="s">
        <v>256</v>
      </c>
      <c r="E16" s="34" t="s">
        <v>322</v>
      </c>
      <c r="F16" s="31" t="s">
        <v>48</v>
      </c>
      <c r="G16" s="38"/>
      <c r="H16" s="89" t="s">
        <v>343</v>
      </c>
      <c r="I16" s="77"/>
      <c r="J16" s="78"/>
      <c r="K16" s="79"/>
      <c r="L16" s="79"/>
      <c r="M16" s="79">
        <v>43860104.566043444</v>
      </c>
      <c r="N16" s="79">
        <v>-898026.2494118222</v>
      </c>
    </row>
    <row r="17" spans="1:14" ht="24" customHeight="1">
      <c r="A17" s="25">
        <v>15</v>
      </c>
      <c r="B17" s="76">
        <v>16</v>
      </c>
      <c r="C17" s="32" t="s">
        <v>29</v>
      </c>
      <c r="D17" s="33" t="s">
        <v>251</v>
      </c>
      <c r="E17" s="34" t="s">
        <v>322</v>
      </c>
      <c r="F17" s="31" t="s">
        <v>49</v>
      </c>
      <c r="G17" s="38"/>
      <c r="H17" s="89" t="s">
        <v>344</v>
      </c>
      <c r="I17" s="77"/>
      <c r="J17" s="78"/>
      <c r="K17" s="79"/>
      <c r="L17" s="79"/>
      <c r="M17" s="79">
        <v>42985405.50440924</v>
      </c>
      <c r="N17" s="79">
        <v>-331438.7463465075</v>
      </c>
    </row>
    <row r="18" spans="1:14" ht="24" customHeight="1">
      <c r="A18" s="25">
        <v>16</v>
      </c>
      <c r="B18" s="76">
        <v>17</v>
      </c>
      <c r="C18" s="32" t="s">
        <v>29</v>
      </c>
      <c r="D18" s="33" t="s">
        <v>248</v>
      </c>
      <c r="E18" s="34" t="s">
        <v>322</v>
      </c>
      <c r="F18" s="31" t="s">
        <v>50</v>
      </c>
      <c r="G18" s="38"/>
      <c r="H18" s="89" t="s">
        <v>345</v>
      </c>
      <c r="I18" s="77"/>
      <c r="J18" s="78"/>
      <c r="K18" s="79"/>
      <c r="L18" s="79"/>
      <c r="M18" s="79">
        <v>41782520.347107194</v>
      </c>
      <c r="N18" s="79">
        <v>-1296005.6049898418</v>
      </c>
    </row>
    <row r="19" spans="1:14" ht="24" customHeight="1">
      <c r="A19" s="25">
        <v>17</v>
      </c>
      <c r="B19" s="76">
        <v>18</v>
      </c>
      <c r="C19" s="32" t="s">
        <v>29</v>
      </c>
      <c r="D19" s="33" t="s">
        <v>256</v>
      </c>
      <c r="E19" s="34" t="s">
        <v>322</v>
      </c>
      <c r="F19" s="31" t="s">
        <v>51</v>
      </c>
      <c r="G19" s="38"/>
      <c r="H19" s="89" t="s">
        <v>346</v>
      </c>
      <c r="I19" s="77"/>
      <c r="J19" s="78"/>
      <c r="K19" s="79"/>
      <c r="L19" s="79"/>
      <c r="M19" s="79">
        <v>22082626.977541782</v>
      </c>
      <c r="N19" s="79">
        <v>-198801.37632761517</v>
      </c>
    </row>
    <row r="20" spans="1:14" ht="24" customHeight="1">
      <c r="A20" s="25">
        <v>18</v>
      </c>
      <c r="B20" s="76">
        <v>19</v>
      </c>
      <c r="C20" s="32" t="s">
        <v>29</v>
      </c>
      <c r="D20" s="33" t="s">
        <v>249</v>
      </c>
      <c r="E20" s="34" t="s">
        <v>322</v>
      </c>
      <c r="F20" s="31" t="s">
        <v>52</v>
      </c>
      <c r="G20" s="38"/>
      <c r="H20" s="89" t="s">
        <v>347</v>
      </c>
      <c r="I20" s="77"/>
      <c r="J20" s="78"/>
      <c r="K20" s="79"/>
      <c r="L20" s="79"/>
      <c r="M20" s="79">
        <v>22082400.089426592</v>
      </c>
      <c r="N20" s="79">
        <v>-24059.49739585519</v>
      </c>
    </row>
    <row r="21" spans="1:14" ht="24" customHeight="1">
      <c r="A21" s="25">
        <v>19</v>
      </c>
      <c r="B21" s="76">
        <v>20</v>
      </c>
      <c r="C21" s="32" t="s">
        <v>29</v>
      </c>
      <c r="D21" s="33" t="s">
        <v>256</v>
      </c>
      <c r="E21" s="34" t="s">
        <v>322</v>
      </c>
      <c r="F21" s="31" t="s">
        <v>53</v>
      </c>
      <c r="G21" s="38"/>
      <c r="H21" s="89" t="s">
        <v>348</v>
      </c>
      <c r="I21" s="77"/>
      <c r="J21" s="78"/>
      <c r="K21" s="79"/>
      <c r="L21" s="79"/>
      <c r="M21" s="79">
        <v>-5118928.647651281</v>
      </c>
      <c r="N21" s="79">
        <v>-1299315.6218946218</v>
      </c>
    </row>
    <row r="22" spans="1:14" ht="24" customHeight="1">
      <c r="A22" s="25">
        <v>20</v>
      </c>
      <c r="B22" s="76">
        <v>21</v>
      </c>
      <c r="C22" s="32" t="s">
        <v>29</v>
      </c>
      <c r="D22" s="33" t="s">
        <v>253</v>
      </c>
      <c r="E22" s="34" t="s">
        <v>322</v>
      </c>
      <c r="F22" s="31" t="s">
        <v>54</v>
      </c>
      <c r="G22" s="38"/>
      <c r="H22" s="89" t="s">
        <v>349</v>
      </c>
      <c r="I22" s="77"/>
      <c r="J22" s="78"/>
      <c r="K22" s="79"/>
      <c r="L22" s="79"/>
      <c r="M22" s="79">
        <v>-6023660.132797884</v>
      </c>
      <c r="N22" s="79">
        <v>-1862829.4125971221</v>
      </c>
    </row>
    <row r="23" spans="1:14" ht="24" customHeight="1">
      <c r="A23" s="25">
        <v>21</v>
      </c>
      <c r="B23" s="76">
        <v>22</v>
      </c>
      <c r="C23" s="32" t="s">
        <v>29</v>
      </c>
      <c r="D23" s="33" t="s">
        <v>252</v>
      </c>
      <c r="E23" s="34" t="s">
        <v>322</v>
      </c>
      <c r="F23" s="31" t="s">
        <v>55</v>
      </c>
      <c r="G23" s="38"/>
      <c r="H23" s="89" t="s">
        <v>350</v>
      </c>
      <c r="I23" s="77"/>
      <c r="J23" s="78"/>
      <c r="K23" s="79"/>
      <c r="L23" s="79"/>
      <c r="M23" s="79">
        <v>-7986567.535386021</v>
      </c>
      <c r="N23" s="79">
        <v>-1697604.7077025976</v>
      </c>
    </row>
    <row r="24" spans="1:14" ht="24" customHeight="1">
      <c r="A24" s="25">
        <v>22</v>
      </c>
      <c r="B24" s="76">
        <v>23</v>
      </c>
      <c r="C24" s="32" t="s">
        <v>29</v>
      </c>
      <c r="D24" s="33" t="s">
        <v>257</v>
      </c>
      <c r="E24" s="34" t="s">
        <v>322</v>
      </c>
      <c r="F24" s="31" t="s">
        <v>56</v>
      </c>
      <c r="G24" s="38"/>
      <c r="H24" s="89" t="s">
        <v>351</v>
      </c>
      <c r="I24" s="77"/>
      <c r="J24" s="78"/>
      <c r="K24" s="79"/>
      <c r="L24" s="79"/>
      <c r="M24" s="79">
        <v>-19766537.97193044</v>
      </c>
      <c r="N24" s="79">
        <v>609495.7776126673</v>
      </c>
    </row>
    <row r="25" spans="1:14" ht="24" customHeight="1">
      <c r="A25" s="25">
        <v>23</v>
      </c>
      <c r="B25" s="76">
        <v>24</v>
      </c>
      <c r="C25" s="32" t="s">
        <v>29</v>
      </c>
      <c r="D25" s="33" t="s">
        <v>250</v>
      </c>
      <c r="E25" s="34" t="s">
        <v>322</v>
      </c>
      <c r="F25" s="31" t="s">
        <v>57</v>
      </c>
      <c r="G25" s="38"/>
      <c r="H25" s="89" t="s">
        <v>352</v>
      </c>
      <c r="I25" s="77"/>
      <c r="J25" s="78"/>
      <c r="K25" s="79"/>
      <c r="L25" s="79"/>
      <c r="M25" s="79">
        <v>-30041725.92511689</v>
      </c>
      <c r="N25" s="79">
        <v>-31603.94696207662</v>
      </c>
    </row>
    <row r="26" spans="1:14" ht="24" customHeight="1">
      <c r="A26" s="25">
        <v>24</v>
      </c>
      <c r="B26" s="76">
        <v>25</v>
      </c>
      <c r="C26" s="32" t="s">
        <v>29</v>
      </c>
      <c r="D26" s="33" t="s">
        <v>254</v>
      </c>
      <c r="E26" s="34" t="s">
        <v>322</v>
      </c>
      <c r="F26" s="31" t="s">
        <v>58</v>
      </c>
      <c r="G26" s="38"/>
      <c r="H26" s="89" t="s">
        <v>353</v>
      </c>
      <c r="I26" s="77"/>
      <c r="J26" s="78"/>
      <c r="K26" s="79"/>
      <c r="L26" s="79"/>
      <c r="M26" s="79">
        <v>-97586272.43598449</v>
      </c>
      <c r="N26" s="79">
        <v>-1703133.8589815528</v>
      </c>
    </row>
    <row r="27" spans="1:14" ht="24" customHeight="1">
      <c r="A27" s="25">
        <v>25</v>
      </c>
      <c r="B27" s="76">
        <v>26</v>
      </c>
      <c r="C27" s="32" t="s">
        <v>29</v>
      </c>
      <c r="D27" s="33" t="s">
        <v>251</v>
      </c>
      <c r="E27" s="34" t="s">
        <v>322</v>
      </c>
      <c r="F27" s="31" t="s">
        <v>59</v>
      </c>
      <c r="G27" s="38"/>
      <c r="H27" s="89" t="s">
        <v>354</v>
      </c>
      <c r="I27" s="77"/>
      <c r="J27" s="78"/>
      <c r="K27" s="79"/>
      <c r="L27" s="79"/>
      <c r="M27" s="79">
        <v>-126324314.377163</v>
      </c>
      <c r="N27" s="79">
        <v>369681.4956883788</v>
      </c>
    </row>
    <row r="28" spans="1:14" ht="24" customHeight="1">
      <c r="A28" s="25">
        <v>26</v>
      </c>
      <c r="B28" s="76">
        <v>27</v>
      </c>
      <c r="C28" s="32" t="s">
        <v>29</v>
      </c>
      <c r="D28" s="33" t="s">
        <v>256</v>
      </c>
      <c r="E28" s="34" t="s">
        <v>323</v>
      </c>
      <c r="F28" s="31" t="s">
        <v>60</v>
      </c>
      <c r="G28" s="38"/>
      <c r="H28" s="89" t="s">
        <v>355</v>
      </c>
      <c r="I28" s="77"/>
      <c r="J28" s="78"/>
      <c r="K28" s="79"/>
      <c r="L28" s="79"/>
      <c r="M28" s="79">
        <v>-13014060.27262055</v>
      </c>
      <c r="N28" s="79">
        <v>-2795268.934154582</v>
      </c>
    </row>
    <row r="29" spans="1:14" ht="24" customHeight="1">
      <c r="A29" s="25">
        <v>27</v>
      </c>
      <c r="B29" s="76">
        <v>28</v>
      </c>
      <c r="C29" s="32" t="s">
        <v>29</v>
      </c>
      <c r="D29" s="33" t="s">
        <v>255</v>
      </c>
      <c r="E29" s="34" t="s">
        <v>324</v>
      </c>
      <c r="F29" s="31" t="s">
        <v>61</v>
      </c>
      <c r="G29" s="38"/>
      <c r="H29" s="89" t="s">
        <v>356</v>
      </c>
      <c r="I29" s="77"/>
      <c r="J29" s="78"/>
      <c r="K29" s="79"/>
      <c r="L29" s="79"/>
      <c r="M29" s="79">
        <v>-23827048.68815064</v>
      </c>
      <c r="N29" s="79">
        <v>-492551.3420982457</v>
      </c>
    </row>
    <row r="30" spans="1:14" ht="24" customHeight="1">
      <c r="A30" s="25">
        <v>28</v>
      </c>
      <c r="B30" s="76">
        <v>29</v>
      </c>
      <c r="C30" s="32" t="s">
        <v>29</v>
      </c>
      <c r="D30" s="33" t="s">
        <v>248</v>
      </c>
      <c r="E30" s="34" t="s">
        <v>323</v>
      </c>
      <c r="F30" s="31" t="s">
        <v>62</v>
      </c>
      <c r="G30" s="38"/>
      <c r="H30" s="89" t="s">
        <v>357</v>
      </c>
      <c r="I30" s="77"/>
      <c r="J30" s="78"/>
      <c r="K30" s="79"/>
      <c r="L30" s="79"/>
      <c r="M30" s="79">
        <v>-106066215.74076222</v>
      </c>
      <c r="N30" s="79">
        <v>-1354637.9509637957</v>
      </c>
    </row>
    <row r="31" spans="1:14" ht="24" customHeight="1">
      <c r="A31" s="25">
        <v>29</v>
      </c>
      <c r="B31" s="76">
        <v>30</v>
      </c>
      <c r="C31" s="32" t="s">
        <v>29</v>
      </c>
      <c r="D31" s="33" t="s">
        <v>251</v>
      </c>
      <c r="E31" s="34" t="s">
        <v>325</v>
      </c>
      <c r="F31" s="31" t="s">
        <v>63</v>
      </c>
      <c r="G31" s="38"/>
      <c r="H31" s="89" t="s">
        <v>358</v>
      </c>
      <c r="I31" s="77"/>
      <c r="J31" s="78"/>
      <c r="K31" s="79"/>
      <c r="L31" s="79"/>
      <c r="M31" s="79">
        <v>-113069767.82832803</v>
      </c>
      <c r="N31" s="79">
        <v>-933656.0852760755</v>
      </c>
    </row>
    <row r="32" spans="1:14" ht="24" customHeight="1">
      <c r="A32" s="25">
        <v>30</v>
      </c>
      <c r="B32" s="76">
        <v>31</v>
      </c>
      <c r="C32" s="32" t="s">
        <v>29</v>
      </c>
      <c r="D32" s="33" t="s">
        <v>254</v>
      </c>
      <c r="E32" s="34" t="s">
        <v>326</v>
      </c>
      <c r="F32" s="31" t="s">
        <v>64</v>
      </c>
      <c r="G32" s="38"/>
      <c r="H32" s="89" t="s">
        <v>359</v>
      </c>
      <c r="I32" s="77"/>
      <c r="J32" s="78"/>
      <c r="K32" s="79"/>
      <c r="L32" s="79"/>
      <c r="M32" s="79">
        <v>-58551155.40144199</v>
      </c>
      <c r="N32" s="79">
        <v>-1670852.9119902318</v>
      </c>
    </row>
    <row r="33" spans="1:14" ht="24" customHeight="1">
      <c r="A33" s="25">
        <v>31</v>
      </c>
      <c r="B33" s="76">
        <v>32</v>
      </c>
      <c r="C33" s="32" t="s">
        <v>29</v>
      </c>
      <c r="D33" s="33" t="s">
        <v>254</v>
      </c>
      <c r="E33" s="34" t="s">
        <v>326</v>
      </c>
      <c r="F33" s="31" t="s">
        <v>65</v>
      </c>
      <c r="G33" s="38"/>
      <c r="H33" s="89" t="s">
        <v>360</v>
      </c>
      <c r="I33" s="77"/>
      <c r="J33" s="78"/>
      <c r="K33" s="79"/>
      <c r="L33" s="79"/>
      <c r="M33" s="79">
        <v>-86233895.34130459</v>
      </c>
      <c r="N33" s="79">
        <v>-1364196.0735261035</v>
      </c>
    </row>
    <row r="34" spans="1:14" ht="24" customHeight="1">
      <c r="A34" s="25">
        <v>32</v>
      </c>
      <c r="B34" s="76">
        <v>33</v>
      </c>
      <c r="C34" s="32" t="s">
        <v>29</v>
      </c>
      <c r="D34" s="33" t="s">
        <v>248</v>
      </c>
      <c r="E34" s="34" t="s">
        <v>327</v>
      </c>
      <c r="F34" s="31" t="s">
        <v>66</v>
      </c>
      <c r="G34" s="38"/>
      <c r="H34" s="89" t="s">
        <v>361</v>
      </c>
      <c r="I34" s="77"/>
      <c r="J34" s="78"/>
      <c r="K34" s="79"/>
      <c r="L34" s="79"/>
      <c r="M34" s="79">
        <v>-94033491.94390951</v>
      </c>
      <c r="N34" s="79">
        <v>-2308626.745857101</v>
      </c>
    </row>
    <row r="35" spans="1:14" ht="24" customHeight="1">
      <c r="A35" s="25">
        <v>33</v>
      </c>
      <c r="B35" s="76">
        <v>34</v>
      </c>
      <c r="C35" s="32" t="s">
        <v>30</v>
      </c>
      <c r="D35" s="33" t="s">
        <v>258</v>
      </c>
      <c r="E35" s="34" t="s">
        <v>319</v>
      </c>
      <c r="F35" s="31" t="s">
        <v>67</v>
      </c>
      <c r="G35" s="38"/>
      <c r="H35" s="89" t="s">
        <v>362</v>
      </c>
      <c r="I35" s="77"/>
      <c r="J35" s="78"/>
      <c r="K35" s="79"/>
      <c r="L35" s="79"/>
      <c r="M35" s="79">
        <v>-23795798.63175345</v>
      </c>
      <c r="N35" s="79">
        <v>-2606700.7801246536</v>
      </c>
    </row>
    <row r="36" spans="1:14" ht="24" customHeight="1">
      <c r="A36" s="25">
        <v>34</v>
      </c>
      <c r="B36" s="76">
        <v>35</v>
      </c>
      <c r="C36" s="32" t="s">
        <v>30</v>
      </c>
      <c r="D36" s="33" t="s">
        <v>259</v>
      </c>
      <c r="E36" s="34" t="s">
        <v>319</v>
      </c>
      <c r="F36" s="31" t="s">
        <v>68</v>
      </c>
      <c r="G36" s="38"/>
      <c r="H36" s="89" t="s">
        <v>363</v>
      </c>
      <c r="I36" s="77"/>
      <c r="J36" s="78"/>
      <c r="K36" s="79"/>
      <c r="L36" s="79"/>
      <c r="M36" s="79">
        <v>-43323816.6911344</v>
      </c>
      <c r="N36" s="79">
        <v>-2453439.058546995</v>
      </c>
    </row>
    <row r="37" spans="1:14" ht="24" customHeight="1">
      <c r="A37" s="25">
        <v>35</v>
      </c>
      <c r="B37" s="76">
        <v>36</v>
      </c>
      <c r="C37" s="32" t="s">
        <v>30</v>
      </c>
      <c r="D37" s="33" t="s">
        <v>259</v>
      </c>
      <c r="E37" s="34" t="s">
        <v>319</v>
      </c>
      <c r="F37" s="31" t="s">
        <v>69</v>
      </c>
      <c r="G37" s="38"/>
      <c r="H37" s="89" t="s">
        <v>364</v>
      </c>
      <c r="I37" s="77"/>
      <c r="J37" s="78"/>
      <c r="K37" s="79"/>
      <c r="L37" s="79"/>
      <c r="M37" s="79">
        <v>-94830928.03938845</v>
      </c>
      <c r="N37" s="79">
        <v>-2731877.150406733</v>
      </c>
    </row>
    <row r="38" spans="1:14" ht="24" customHeight="1">
      <c r="A38" s="25">
        <v>36</v>
      </c>
      <c r="B38" s="76">
        <v>38</v>
      </c>
      <c r="C38" s="32" t="s">
        <v>30</v>
      </c>
      <c r="D38" s="33" t="s">
        <v>261</v>
      </c>
      <c r="E38" s="34" t="s">
        <v>319</v>
      </c>
      <c r="F38" s="31" t="s">
        <v>70</v>
      </c>
      <c r="G38" s="38"/>
      <c r="H38" s="89" t="s">
        <v>365</v>
      </c>
      <c r="I38" s="77"/>
      <c r="J38" s="78"/>
      <c r="K38" s="79"/>
      <c r="L38" s="79"/>
      <c r="M38" s="79">
        <v>-118916553.54947035</v>
      </c>
      <c r="N38" s="79">
        <v>-2530471.0047188844</v>
      </c>
    </row>
    <row r="39" spans="1:14" ht="24" customHeight="1">
      <c r="A39" s="25">
        <v>37</v>
      </c>
      <c r="B39" s="76">
        <v>39</v>
      </c>
      <c r="C39" s="32" t="s">
        <v>30</v>
      </c>
      <c r="D39" s="33" t="s">
        <v>262</v>
      </c>
      <c r="E39" s="34" t="s">
        <v>321</v>
      </c>
      <c r="F39" s="31" t="s">
        <v>71</v>
      </c>
      <c r="G39" s="38"/>
      <c r="H39" s="89" t="s">
        <v>366</v>
      </c>
      <c r="I39" s="77"/>
      <c r="J39" s="78"/>
      <c r="K39" s="79"/>
      <c r="L39" s="79"/>
      <c r="M39" s="79">
        <v>54765307.874519065</v>
      </c>
      <c r="N39" s="79">
        <v>-442870.5099105918</v>
      </c>
    </row>
    <row r="40" spans="1:14" ht="24" customHeight="1">
      <c r="A40" s="25">
        <v>38</v>
      </c>
      <c r="B40" s="76">
        <v>40</v>
      </c>
      <c r="C40" s="32" t="s">
        <v>30</v>
      </c>
      <c r="D40" s="33" t="s">
        <v>263</v>
      </c>
      <c r="E40" s="34" t="s">
        <v>321</v>
      </c>
      <c r="F40" s="31" t="s">
        <v>72</v>
      </c>
      <c r="G40" s="38"/>
      <c r="H40" s="89" t="s">
        <v>367</v>
      </c>
      <c r="I40" s="77"/>
      <c r="J40" s="78"/>
      <c r="K40" s="79"/>
      <c r="L40" s="79"/>
      <c r="M40" s="79">
        <v>49309442.8128913</v>
      </c>
      <c r="N40" s="79">
        <v>-585252.7412013263</v>
      </c>
    </row>
    <row r="41" spans="1:14" ht="24" customHeight="1">
      <c r="A41" s="25">
        <v>39</v>
      </c>
      <c r="B41" s="76">
        <v>41</v>
      </c>
      <c r="C41" s="32" t="s">
        <v>30</v>
      </c>
      <c r="D41" s="33" t="s">
        <v>262</v>
      </c>
      <c r="E41" s="34" t="s">
        <v>321</v>
      </c>
      <c r="F41" s="31" t="s">
        <v>73</v>
      </c>
      <c r="G41" s="38"/>
      <c r="H41" s="89" t="s">
        <v>368</v>
      </c>
      <c r="I41" s="77"/>
      <c r="J41" s="78"/>
      <c r="K41" s="79"/>
      <c r="L41" s="79"/>
      <c r="M41" s="79">
        <v>28001290.853572436</v>
      </c>
      <c r="N41" s="79">
        <v>161879.80226289385</v>
      </c>
    </row>
    <row r="42" spans="1:14" ht="24" customHeight="1">
      <c r="A42" s="25">
        <v>40</v>
      </c>
      <c r="B42" s="76">
        <v>42</v>
      </c>
      <c r="C42" s="32" t="s">
        <v>30</v>
      </c>
      <c r="D42" s="33" t="s">
        <v>263</v>
      </c>
      <c r="E42" s="34" t="s">
        <v>321</v>
      </c>
      <c r="F42" s="31" t="s">
        <v>74</v>
      </c>
      <c r="G42" s="38"/>
      <c r="H42" s="89" t="s">
        <v>369</v>
      </c>
      <c r="I42" s="77"/>
      <c r="J42" s="78"/>
      <c r="K42" s="79"/>
      <c r="L42" s="79"/>
      <c r="M42" s="79">
        <v>26312290.34656439</v>
      </c>
      <c r="N42" s="79">
        <v>-586578.2968531145</v>
      </c>
    </row>
    <row r="43" spans="1:14" ht="24" customHeight="1">
      <c r="A43" s="25">
        <v>41</v>
      </c>
      <c r="B43" s="76">
        <v>43</v>
      </c>
      <c r="C43" s="32" t="s">
        <v>30</v>
      </c>
      <c r="D43" s="33" t="s">
        <v>264</v>
      </c>
      <c r="E43" s="34" t="s">
        <v>321</v>
      </c>
      <c r="F43" s="31" t="s">
        <v>75</v>
      </c>
      <c r="G43" s="38"/>
      <c r="H43" s="89" t="s">
        <v>370</v>
      </c>
      <c r="I43" s="77"/>
      <c r="J43" s="78"/>
      <c r="K43" s="79"/>
      <c r="L43" s="79"/>
      <c r="M43" s="79">
        <v>13385264.354926106</v>
      </c>
      <c r="N43" s="79">
        <v>-1084990.301180745</v>
      </c>
    </row>
    <row r="44" spans="1:14" ht="24" customHeight="1">
      <c r="A44" s="25">
        <v>42</v>
      </c>
      <c r="B44" s="76">
        <v>44</v>
      </c>
      <c r="C44" s="32" t="s">
        <v>30</v>
      </c>
      <c r="D44" s="33" t="s">
        <v>265</v>
      </c>
      <c r="E44" s="34" t="s">
        <v>321</v>
      </c>
      <c r="F44" s="31" t="s">
        <v>76</v>
      </c>
      <c r="G44" s="38"/>
      <c r="H44" s="89" t="s">
        <v>371</v>
      </c>
      <c r="I44" s="77"/>
      <c r="J44" s="78"/>
      <c r="K44" s="79"/>
      <c r="L44" s="79"/>
      <c r="M44" s="79">
        <v>10294753.271652017</v>
      </c>
      <c r="N44" s="79">
        <v>-950244.8103731482</v>
      </c>
    </row>
    <row r="45" spans="1:14" ht="24" customHeight="1">
      <c r="A45" s="25">
        <v>43</v>
      </c>
      <c r="B45" s="76">
        <v>45</v>
      </c>
      <c r="C45" s="32" t="s">
        <v>30</v>
      </c>
      <c r="D45" s="33" t="s">
        <v>260</v>
      </c>
      <c r="E45" s="34" t="s">
        <v>321</v>
      </c>
      <c r="F45" s="31" t="s">
        <v>77</v>
      </c>
      <c r="G45" s="38"/>
      <c r="H45" s="89" t="s">
        <v>372</v>
      </c>
      <c r="I45" s="77"/>
      <c r="J45" s="78"/>
      <c r="K45" s="79"/>
      <c r="L45" s="79"/>
      <c r="M45" s="79">
        <v>3439412.0638576383</v>
      </c>
      <c r="N45" s="79">
        <v>-2198954.6574298334</v>
      </c>
    </row>
    <row r="46" spans="1:14" ht="24" customHeight="1">
      <c r="A46" s="25">
        <v>44</v>
      </c>
      <c r="B46" s="76">
        <v>46</v>
      </c>
      <c r="C46" s="32" t="s">
        <v>30</v>
      </c>
      <c r="D46" s="33" t="s">
        <v>258</v>
      </c>
      <c r="E46" s="34" t="s">
        <v>321</v>
      </c>
      <c r="F46" s="31" t="s">
        <v>78</v>
      </c>
      <c r="G46" s="38"/>
      <c r="H46" s="89" t="s">
        <v>373</v>
      </c>
      <c r="I46" s="77"/>
      <c r="J46" s="78"/>
      <c r="K46" s="79"/>
      <c r="L46" s="79"/>
      <c r="M46" s="79">
        <v>-10777427.484944535</v>
      </c>
      <c r="N46" s="79">
        <v>-1333581.9909350541</v>
      </c>
    </row>
    <row r="47" spans="1:14" ht="24" customHeight="1">
      <c r="A47" s="25">
        <v>45</v>
      </c>
      <c r="B47" s="76">
        <v>47</v>
      </c>
      <c r="C47" s="32" t="s">
        <v>30</v>
      </c>
      <c r="D47" s="33" t="s">
        <v>261</v>
      </c>
      <c r="E47" s="34" t="s">
        <v>321</v>
      </c>
      <c r="F47" s="31" t="s">
        <v>79</v>
      </c>
      <c r="G47" s="38"/>
      <c r="H47" s="89" t="s">
        <v>374</v>
      </c>
      <c r="I47" s="77"/>
      <c r="J47" s="78"/>
      <c r="K47" s="79"/>
      <c r="L47" s="79"/>
      <c r="M47" s="79">
        <v>-11053361.247686826</v>
      </c>
      <c r="N47" s="79">
        <v>-1201457.0720975297</v>
      </c>
    </row>
    <row r="48" spans="1:14" ht="24" customHeight="1">
      <c r="A48" s="25">
        <v>46</v>
      </c>
      <c r="B48" s="76">
        <v>48</v>
      </c>
      <c r="C48" s="32" t="s">
        <v>30</v>
      </c>
      <c r="D48" s="33" t="s">
        <v>266</v>
      </c>
      <c r="E48" s="34" t="s">
        <v>321</v>
      </c>
      <c r="F48" s="31" t="s">
        <v>80</v>
      </c>
      <c r="G48" s="38"/>
      <c r="H48" s="89" t="s">
        <v>375</v>
      </c>
      <c r="I48" s="77"/>
      <c r="J48" s="78"/>
      <c r="K48" s="79"/>
      <c r="L48" s="79"/>
      <c r="M48" s="79">
        <v>-17167912.759425018</v>
      </c>
      <c r="N48" s="79">
        <v>-960320.655882482</v>
      </c>
    </row>
    <row r="49" spans="1:14" ht="24" customHeight="1">
      <c r="A49" s="25">
        <v>47</v>
      </c>
      <c r="B49" s="76">
        <v>49</v>
      </c>
      <c r="C49" s="32" t="s">
        <v>30</v>
      </c>
      <c r="D49" s="33" t="s">
        <v>262</v>
      </c>
      <c r="E49" s="34" t="s">
        <v>321</v>
      </c>
      <c r="F49" s="31" t="s">
        <v>81</v>
      </c>
      <c r="G49" s="38"/>
      <c r="H49" s="89" t="s">
        <v>376</v>
      </c>
      <c r="I49" s="77"/>
      <c r="J49" s="78"/>
      <c r="K49" s="79"/>
      <c r="L49" s="79"/>
      <c r="M49" s="79">
        <v>-23900265.482918575</v>
      </c>
      <c r="N49" s="79">
        <v>-60024.41478724233</v>
      </c>
    </row>
    <row r="50" spans="1:14" ht="24" customHeight="1">
      <c r="A50" s="25">
        <v>48</v>
      </c>
      <c r="B50" s="76">
        <v>50</v>
      </c>
      <c r="C50" s="32" t="s">
        <v>30</v>
      </c>
      <c r="D50" s="33" t="s">
        <v>264</v>
      </c>
      <c r="E50" s="34" t="s">
        <v>321</v>
      </c>
      <c r="F50" s="31" t="s">
        <v>82</v>
      </c>
      <c r="G50" s="38"/>
      <c r="H50" s="89" t="s">
        <v>377</v>
      </c>
      <c r="I50" s="77"/>
      <c r="J50" s="78"/>
      <c r="K50" s="79"/>
      <c r="L50" s="79"/>
      <c r="M50" s="79">
        <v>-39629079.86832978</v>
      </c>
      <c r="N50" s="79">
        <v>-2267254.9779424686</v>
      </c>
    </row>
    <row r="51" spans="1:14" ht="24" customHeight="1">
      <c r="A51" s="25">
        <v>49</v>
      </c>
      <c r="B51" s="76">
        <v>51</v>
      </c>
      <c r="C51" s="32" t="s">
        <v>30</v>
      </c>
      <c r="D51" s="33" t="s">
        <v>267</v>
      </c>
      <c r="E51" s="34" t="s">
        <v>321</v>
      </c>
      <c r="F51" s="31" t="s">
        <v>83</v>
      </c>
      <c r="G51" s="38"/>
      <c r="H51" s="89" t="s">
        <v>378</v>
      </c>
      <c r="I51" s="77"/>
      <c r="J51" s="78"/>
      <c r="K51" s="79"/>
      <c r="L51" s="79"/>
      <c r="M51" s="79">
        <v>-45394382.5043745</v>
      </c>
      <c r="N51" s="79">
        <v>-2158811.1805701256</v>
      </c>
    </row>
    <row r="52" spans="1:14" ht="24" customHeight="1">
      <c r="A52" s="25">
        <v>50</v>
      </c>
      <c r="B52" s="76">
        <v>52</v>
      </c>
      <c r="C52" s="32" t="s">
        <v>30</v>
      </c>
      <c r="D52" s="33" t="s">
        <v>268</v>
      </c>
      <c r="E52" s="34" t="s">
        <v>321</v>
      </c>
      <c r="F52" s="31" t="s">
        <v>84</v>
      </c>
      <c r="G52" s="38"/>
      <c r="H52" s="89" t="s">
        <v>379</v>
      </c>
      <c r="I52" s="77"/>
      <c r="J52" s="78"/>
      <c r="K52" s="79"/>
      <c r="L52" s="79"/>
      <c r="M52" s="79">
        <v>-53162562.66596449</v>
      </c>
      <c r="N52" s="79">
        <v>-1564347.7798187651</v>
      </c>
    </row>
    <row r="53" spans="1:14" ht="24" customHeight="1">
      <c r="A53" s="25">
        <v>51</v>
      </c>
      <c r="B53" s="76">
        <v>53</v>
      </c>
      <c r="C53" s="32" t="s">
        <v>30</v>
      </c>
      <c r="D53" s="33" t="s">
        <v>263</v>
      </c>
      <c r="E53" s="34" t="s">
        <v>321</v>
      </c>
      <c r="F53" s="31" t="s">
        <v>85</v>
      </c>
      <c r="G53" s="38"/>
      <c r="H53" s="89" t="s">
        <v>380</v>
      </c>
      <c r="I53" s="77"/>
      <c r="J53" s="78"/>
      <c r="K53" s="79"/>
      <c r="L53" s="79"/>
      <c r="M53" s="79">
        <v>-64701986.322797105</v>
      </c>
      <c r="N53" s="79">
        <v>-1329567.4250395643</v>
      </c>
    </row>
    <row r="54" spans="1:14" ht="24" customHeight="1">
      <c r="A54" s="25">
        <v>52</v>
      </c>
      <c r="B54" s="76">
        <v>54</v>
      </c>
      <c r="C54" s="32" t="s">
        <v>30</v>
      </c>
      <c r="D54" s="33" t="s">
        <v>269</v>
      </c>
      <c r="E54" s="34" t="s">
        <v>321</v>
      </c>
      <c r="F54" s="31" t="s">
        <v>86</v>
      </c>
      <c r="G54" s="38"/>
      <c r="H54" s="89" t="s">
        <v>381</v>
      </c>
      <c r="I54" s="77"/>
      <c r="J54" s="78"/>
      <c r="K54" s="79"/>
      <c r="L54" s="79"/>
      <c r="M54" s="79">
        <v>-78702662.00133204</v>
      </c>
      <c r="N54" s="79">
        <v>-747794.4181492302</v>
      </c>
    </row>
    <row r="55" spans="1:14" ht="24" customHeight="1">
      <c r="A55" s="25">
        <v>53</v>
      </c>
      <c r="B55" s="76">
        <v>55</v>
      </c>
      <c r="C55" s="32" t="s">
        <v>30</v>
      </c>
      <c r="D55" s="33" t="s">
        <v>268</v>
      </c>
      <c r="E55" s="34" t="s">
        <v>321</v>
      </c>
      <c r="F55" s="31" t="s">
        <v>87</v>
      </c>
      <c r="G55" s="38"/>
      <c r="H55" s="89" t="s">
        <v>382</v>
      </c>
      <c r="I55" s="77"/>
      <c r="J55" s="78"/>
      <c r="K55" s="79"/>
      <c r="L55" s="79"/>
      <c r="M55" s="79">
        <v>-80001339.32086225</v>
      </c>
      <c r="N55" s="79">
        <v>-918580.5316384737</v>
      </c>
    </row>
    <row r="56" spans="1:14" ht="24" customHeight="1">
      <c r="A56" s="25">
        <v>54</v>
      </c>
      <c r="B56" s="76">
        <v>56</v>
      </c>
      <c r="C56" s="32" t="s">
        <v>30</v>
      </c>
      <c r="D56" s="33" t="s">
        <v>267</v>
      </c>
      <c r="E56" s="34" t="s">
        <v>321</v>
      </c>
      <c r="F56" s="31" t="s">
        <v>88</v>
      </c>
      <c r="G56" s="38"/>
      <c r="H56" s="89" t="s">
        <v>383</v>
      </c>
      <c r="I56" s="77"/>
      <c r="J56" s="78"/>
      <c r="K56" s="79"/>
      <c r="L56" s="79"/>
      <c r="M56" s="79">
        <v>-80332089.25223158</v>
      </c>
      <c r="N56" s="79">
        <v>-1556278.842055858</v>
      </c>
    </row>
    <row r="57" spans="1:14" ht="24" customHeight="1">
      <c r="A57" s="25">
        <v>55</v>
      </c>
      <c r="B57" s="76">
        <v>57</v>
      </c>
      <c r="C57" s="32" t="s">
        <v>30</v>
      </c>
      <c r="D57" s="33" t="s">
        <v>266</v>
      </c>
      <c r="E57" s="34" t="s">
        <v>321</v>
      </c>
      <c r="F57" s="31" t="s">
        <v>89</v>
      </c>
      <c r="G57" s="38"/>
      <c r="H57" s="89" t="s">
        <v>384</v>
      </c>
      <c r="I57" s="77"/>
      <c r="J57" s="78"/>
      <c r="K57" s="79"/>
      <c r="L57" s="79"/>
      <c r="M57" s="79">
        <v>-125424839.13335128</v>
      </c>
      <c r="N57" s="79">
        <v>-1124421.3178142735</v>
      </c>
    </row>
    <row r="58" spans="1:14" ht="24" customHeight="1">
      <c r="A58" s="25">
        <v>56</v>
      </c>
      <c r="B58" s="76">
        <v>58</v>
      </c>
      <c r="C58" s="32" t="s">
        <v>30</v>
      </c>
      <c r="D58" s="33" t="s">
        <v>262</v>
      </c>
      <c r="E58" s="34" t="s">
        <v>328</v>
      </c>
      <c r="F58" s="31" t="s">
        <v>90</v>
      </c>
      <c r="G58" s="38"/>
      <c r="H58" s="89" t="s">
        <v>385</v>
      </c>
      <c r="I58" s="77"/>
      <c r="J58" s="78"/>
      <c r="K58" s="79"/>
      <c r="L58" s="79"/>
      <c r="M58" s="79">
        <v>82917418.8211875</v>
      </c>
      <c r="N58" s="79">
        <v>-376827.4494694704</v>
      </c>
    </row>
    <row r="59" spans="1:14" ht="24" customHeight="1">
      <c r="A59" s="25">
        <v>57</v>
      </c>
      <c r="B59" s="76">
        <v>59</v>
      </c>
      <c r="C59" s="32" t="s">
        <v>30</v>
      </c>
      <c r="D59" s="33" t="s">
        <v>267</v>
      </c>
      <c r="E59" s="34" t="s">
        <v>322</v>
      </c>
      <c r="F59" s="31" t="s">
        <v>91</v>
      </c>
      <c r="G59" s="38"/>
      <c r="H59" s="89" t="s">
        <v>386</v>
      </c>
      <c r="I59" s="77"/>
      <c r="J59" s="78"/>
      <c r="K59" s="79"/>
      <c r="L59" s="79"/>
      <c r="M59" s="79">
        <v>33926126.086335965</v>
      </c>
      <c r="N59" s="79">
        <v>-1733101.8474811632</v>
      </c>
    </row>
    <row r="60" spans="1:14" ht="24" customHeight="1">
      <c r="A60" s="25">
        <v>58</v>
      </c>
      <c r="B60" s="76">
        <v>60</v>
      </c>
      <c r="C60" s="32" t="s">
        <v>30</v>
      </c>
      <c r="D60" s="33" t="s">
        <v>270</v>
      </c>
      <c r="E60" s="34" t="s">
        <v>322</v>
      </c>
      <c r="F60" s="31" t="s">
        <v>92</v>
      </c>
      <c r="G60" s="38"/>
      <c r="H60" s="89" t="s">
        <v>387</v>
      </c>
      <c r="I60" s="77"/>
      <c r="J60" s="78"/>
      <c r="K60" s="79"/>
      <c r="L60" s="79"/>
      <c r="M60" s="79">
        <v>19591592.109253846</v>
      </c>
      <c r="N60" s="79">
        <v>-860766.1790818276</v>
      </c>
    </row>
    <row r="61" spans="1:14" ht="24" customHeight="1">
      <c r="A61" s="25">
        <v>59</v>
      </c>
      <c r="B61" s="76">
        <v>62</v>
      </c>
      <c r="C61" s="32" t="s">
        <v>30</v>
      </c>
      <c r="D61" s="33" t="s">
        <v>261</v>
      </c>
      <c r="E61" s="34" t="s">
        <v>322</v>
      </c>
      <c r="F61" s="31" t="s">
        <v>93</v>
      </c>
      <c r="G61" s="38"/>
      <c r="H61" s="89" t="s">
        <v>388</v>
      </c>
      <c r="I61" s="77"/>
      <c r="J61" s="78"/>
      <c r="K61" s="79"/>
      <c r="L61" s="79"/>
      <c r="M61" s="79">
        <v>-550445.6932961909</v>
      </c>
      <c r="N61" s="79">
        <v>32843.4184191155</v>
      </c>
    </row>
    <row r="62" spans="1:14" ht="24" customHeight="1">
      <c r="A62" s="25">
        <v>60</v>
      </c>
      <c r="B62" s="76">
        <v>63</v>
      </c>
      <c r="C62" s="32" t="s">
        <v>30</v>
      </c>
      <c r="D62" s="33" t="s">
        <v>269</v>
      </c>
      <c r="E62" s="34" t="s">
        <v>322</v>
      </c>
      <c r="F62" s="31" t="s">
        <v>94</v>
      </c>
      <c r="G62" s="38"/>
      <c r="H62" s="89" t="s">
        <v>389</v>
      </c>
      <c r="I62" s="77"/>
      <c r="J62" s="78"/>
      <c r="K62" s="79"/>
      <c r="L62" s="79"/>
      <c r="M62" s="79">
        <v>-6581948.591942055</v>
      </c>
      <c r="N62" s="79">
        <v>-1077846.8305139765</v>
      </c>
    </row>
    <row r="63" spans="1:14" ht="24" customHeight="1">
      <c r="A63" s="25">
        <v>61</v>
      </c>
      <c r="B63" s="76">
        <v>64</v>
      </c>
      <c r="C63" s="32" t="s">
        <v>30</v>
      </c>
      <c r="D63" s="33" t="s">
        <v>263</v>
      </c>
      <c r="E63" s="34" t="s">
        <v>325</v>
      </c>
      <c r="F63" s="31" t="s">
        <v>95</v>
      </c>
      <c r="G63" s="38"/>
      <c r="H63" s="89" t="s">
        <v>390</v>
      </c>
      <c r="I63" s="77"/>
      <c r="J63" s="78"/>
      <c r="K63" s="79"/>
      <c r="L63" s="79"/>
      <c r="M63" s="79">
        <v>52232381.89723207</v>
      </c>
      <c r="N63" s="79">
        <v>-1318182.2760044201</v>
      </c>
    </row>
    <row r="64" spans="1:14" ht="24" customHeight="1">
      <c r="A64" s="25">
        <v>62</v>
      </c>
      <c r="B64" s="76">
        <v>65</v>
      </c>
      <c r="C64" s="32" t="s">
        <v>30</v>
      </c>
      <c r="D64" s="33" t="s">
        <v>269</v>
      </c>
      <c r="E64" s="34" t="s">
        <v>323</v>
      </c>
      <c r="F64" s="31" t="s">
        <v>96</v>
      </c>
      <c r="G64" s="38"/>
      <c r="H64" s="89" t="s">
        <v>391</v>
      </c>
      <c r="I64" s="77"/>
      <c r="J64" s="78"/>
      <c r="K64" s="79"/>
      <c r="L64" s="79"/>
      <c r="M64" s="79">
        <v>24394359.7313417</v>
      </c>
      <c r="N64" s="79">
        <v>-3343573.3328840407</v>
      </c>
    </row>
    <row r="65" spans="1:14" ht="24" customHeight="1">
      <c r="A65" s="25">
        <v>63</v>
      </c>
      <c r="B65" s="76">
        <v>66</v>
      </c>
      <c r="C65" s="32" t="s">
        <v>30</v>
      </c>
      <c r="D65" s="33" t="s">
        <v>260</v>
      </c>
      <c r="E65" s="34" t="s">
        <v>323</v>
      </c>
      <c r="F65" s="31" t="s">
        <v>97</v>
      </c>
      <c r="G65" s="38"/>
      <c r="H65" s="89" t="s">
        <v>392</v>
      </c>
      <c r="I65" s="77"/>
      <c r="J65" s="78"/>
      <c r="K65" s="79"/>
      <c r="L65" s="79"/>
      <c r="M65" s="79">
        <v>-14923111.999602595</v>
      </c>
      <c r="N65" s="79">
        <v>-1938187.9647267482</v>
      </c>
    </row>
    <row r="66" spans="1:14" ht="24" customHeight="1">
      <c r="A66" s="25">
        <v>64</v>
      </c>
      <c r="B66" s="76">
        <v>67</v>
      </c>
      <c r="C66" s="32" t="s">
        <v>30</v>
      </c>
      <c r="D66" s="33" t="s">
        <v>267</v>
      </c>
      <c r="E66" s="34" t="s">
        <v>323</v>
      </c>
      <c r="F66" s="31" t="s">
        <v>98</v>
      </c>
      <c r="G66" s="38"/>
      <c r="H66" s="89" t="s">
        <v>393</v>
      </c>
      <c r="I66" s="77"/>
      <c r="J66" s="78"/>
      <c r="K66" s="79"/>
      <c r="L66" s="79"/>
      <c r="M66" s="79">
        <v>-15717432.16496643</v>
      </c>
      <c r="N66" s="79">
        <v>-2946159.286628023</v>
      </c>
    </row>
    <row r="67" spans="1:14" ht="24" customHeight="1">
      <c r="A67" s="25">
        <v>65</v>
      </c>
      <c r="B67" s="76">
        <v>72</v>
      </c>
      <c r="C67" s="32" t="s">
        <v>31</v>
      </c>
      <c r="D67" s="33" t="s">
        <v>271</v>
      </c>
      <c r="E67" s="34" t="s">
        <v>319</v>
      </c>
      <c r="F67" s="31" t="s">
        <v>99</v>
      </c>
      <c r="G67" s="38"/>
      <c r="H67" s="89" t="s">
        <v>394</v>
      </c>
      <c r="I67" s="77"/>
      <c r="J67" s="78"/>
      <c r="K67" s="79"/>
      <c r="L67" s="79"/>
      <c r="M67" s="79">
        <v>-19536443.171391208</v>
      </c>
      <c r="N67" s="79">
        <v>-2289389.1399294697</v>
      </c>
    </row>
    <row r="68" spans="1:14" ht="24" customHeight="1">
      <c r="A68" s="25">
        <v>66</v>
      </c>
      <c r="B68" s="76">
        <v>73</v>
      </c>
      <c r="C68" s="32" t="s">
        <v>31</v>
      </c>
      <c r="D68" s="33" t="s">
        <v>272</v>
      </c>
      <c r="E68" s="34" t="s">
        <v>319</v>
      </c>
      <c r="F68" s="31" t="s">
        <v>100</v>
      </c>
      <c r="G68" s="38"/>
      <c r="H68" s="89" t="s">
        <v>395</v>
      </c>
      <c r="I68" s="77"/>
      <c r="J68" s="78"/>
      <c r="K68" s="79"/>
      <c r="L68" s="79"/>
      <c r="M68" s="79">
        <v>-38820329.6188406</v>
      </c>
      <c r="N68" s="79">
        <v>-1510974.3035686072</v>
      </c>
    </row>
    <row r="69" spans="1:14" ht="24" customHeight="1">
      <c r="A69" s="25">
        <v>67</v>
      </c>
      <c r="B69" s="76">
        <v>74</v>
      </c>
      <c r="C69" s="32" t="s">
        <v>31</v>
      </c>
      <c r="D69" s="33" t="s">
        <v>271</v>
      </c>
      <c r="E69" s="34" t="s">
        <v>321</v>
      </c>
      <c r="F69" s="31" t="s">
        <v>101</v>
      </c>
      <c r="G69" s="38"/>
      <c r="H69" s="89" t="s">
        <v>396</v>
      </c>
      <c r="I69" s="77"/>
      <c r="J69" s="78"/>
      <c r="K69" s="79"/>
      <c r="L69" s="79"/>
      <c r="M69" s="79">
        <v>-4648831.598876802</v>
      </c>
      <c r="N69" s="79">
        <v>-1451896.9187031284</v>
      </c>
    </row>
    <row r="70" spans="1:14" ht="24" customHeight="1">
      <c r="A70" s="25">
        <v>68</v>
      </c>
      <c r="B70" s="76">
        <v>75</v>
      </c>
      <c r="C70" s="32" t="s">
        <v>31</v>
      </c>
      <c r="D70" s="33" t="s">
        <v>273</v>
      </c>
      <c r="E70" s="34" t="s">
        <v>321</v>
      </c>
      <c r="F70" s="31" t="s">
        <v>102</v>
      </c>
      <c r="G70" s="38"/>
      <c r="H70" s="89" t="s">
        <v>397</v>
      </c>
      <c r="I70" s="77"/>
      <c r="J70" s="78"/>
      <c r="K70" s="79"/>
      <c r="L70" s="79"/>
      <c r="M70" s="79">
        <v>-43076115.372857384</v>
      </c>
      <c r="N70" s="79">
        <v>-1229868.6565519115</v>
      </c>
    </row>
    <row r="71" spans="1:14" ht="24" customHeight="1">
      <c r="A71" s="25">
        <v>69</v>
      </c>
      <c r="B71" s="76">
        <v>76</v>
      </c>
      <c r="C71" s="32" t="s">
        <v>31</v>
      </c>
      <c r="D71" s="33" t="s">
        <v>272</v>
      </c>
      <c r="E71" s="34" t="s">
        <v>321</v>
      </c>
      <c r="F71" s="31" t="s">
        <v>103</v>
      </c>
      <c r="G71" s="38"/>
      <c r="H71" s="89" t="s">
        <v>398</v>
      </c>
      <c r="I71" s="77"/>
      <c r="J71" s="78"/>
      <c r="K71" s="79"/>
      <c r="L71" s="79"/>
      <c r="M71" s="79">
        <v>-48551697.011694156</v>
      </c>
      <c r="N71" s="79">
        <v>-1410132.1189628216</v>
      </c>
    </row>
    <row r="72" spans="1:14" ht="24" customHeight="1">
      <c r="A72" s="25">
        <v>70</v>
      </c>
      <c r="B72" s="76">
        <v>77</v>
      </c>
      <c r="C72" s="32" t="s">
        <v>31</v>
      </c>
      <c r="D72" s="33" t="s">
        <v>272</v>
      </c>
      <c r="E72" s="34" t="s">
        <v>322</v>
      </c>
      <c r="F72" s="31" t="s">
        <v>8</v>
      </c>
      <c r="G72" s="38"/>
      <c r="H72" s="89" t="s">
        <v>399</v>
      </c>
      <c r="I72" s="77"/>
      <c r="J72" s="78"/>
      <c r="K72" s="79"/>
      <c r="L72" s="79"/>
      <c r="M72" s="79">
        <v>-55026690.546141274</v>
      </c>
      <c r="N72" s="79">
        <v>-507134.255784029</v>
      </c>
    </row>
    <row r="73" spans="1:14" ht="24" customHeight="1">
      <c r="A73" s="25">
        <v>71</v>
      </c>
      <c r="B73" s="76">
        <v>78</v>
      </c>
      <c r="C73" s="32" t="s">
        <v>31</v>
      </c>
      <c r="D73" s="33" t="s">
        <v>273</v>
      </c>
      <c r="E73" s="34" t="s">
        <v>322</v>
      </c>
      <c r="F73" s="31" t="s">
        <v>104</v>
      </c>
      <c r="G73" s="38"/>
      <c r="H73" s="89" t="s">
        <v>397</v>
      </c>
      <c r="I73" s="77"/>
      <c r="J73" s="78"/>
      <c r="K73" s="79"/>
      <c r="L73" s="79"/>
      <c r="M73" s="79">
        <v>-68455698.92967372</v>
      </c>
      <c r="N73" s="79">
        <v>2107045.0898709735</v>
      </c>
    </row>
    <row r="74" spans="1:14" ht="24" customHeight="1">
      <c r="A74" s="25">
        <v>72</v>
      </c>
      <c r="B74" s="76">
        <v>79</v>
      </c>
      <c r="C74" s="32" t="s">
        <v>31</v>
      </c>
      <c r="D74" s="33" t="s">
        <v>271</v>
      </c>
      <c r="E74" s="34" t="s">
        <v>322</v>
      </c>
      <c r="F74" s="31" t="s">
        <v>105</v>
      </c>
      <c r="G74" s="38"/>
      <c r="H74" s="89" t="s">
        <v>400</v>
      </c>
      <c r="I74" s="77"/>
      <c r="J74" s="78"/>
      <c r="K74" s="79"/>
      <c r="L74" s="79"/>
      <c r="M74" s="79">
        <v>-81038051.6226079</v>
      </c>
      <c r="N74" s="79">
        <v>-1007340.3291109274</v>
      </c>
    </row>
    <row r="75" spans="1:14" ht="24" customHeight="1">
      <c r="A75" s="25">
        <v>73</v>
      </c>
      <c r="B75" s="76">
        <v>80</v>
      </c>
      <c r="C75" s="32" t="s">
        <v>31</v>
      </c>
      <c r="D75" s="33" t="s">
        <v>272</v>
      </c>
      <c r="E75" s="34" t="s">
        <v>322</v>
      </c>
      <c r="F75" s="31" t="s">
        <v>7</v>
      </c>
      <c r="G75" s="38"/>
      <c r="H75" s="89" t="s">
        <v>401</v>
      </c>
      <c r="I75" s="77"/>
      <c r="J75" s="78"/>
      <c r="K75" s="79"/>
      <c r="L75" s="79"/>
      <c r="M75" s="79">
        <v>-107615922.07092527</v>
      </c>
      <c r="N75" s="79">
        <v>1099657.881628902</v>
      </c>
    </row>
    <row r="76" spans="1:14" ht="24" customHeight="1">
      <c r="A76" s="25">
        <v>74</v>
      </c>
      <c r="B76" s="76">
        <v>81</v>
      </c>
      <c r="C76" s="32" t="s">
        <v>31</v>
      </c>
      <c r="D76" s="33" t="s">
        <v>273</v>
      </c>
      <c r="E76" s="34" t="s">
        <v>326</v>
      </c>
      <c r="F76" s="31" t="s">
        <v>106</v>
      </c>
      <c r="G76" s="38"/>
      <c r="H76" s="89" t="s">
        <v>397</v>
      </c>
      <c r="I76" s="77"/>
      <c r="J76" s="78"/>
      <c r="K76" s="79"/>
      <c r="L76" s="79"/>
      <c r="M76" s="79">
        <v>-54852742.99117148</v>
      </c>
      <c r="N76" s="79">
        <v>-401877.39754453395</v>
      </c>
    </row>
    <row r="77" spans="1:14" ht="24" customHeight="1">
      <c r="A77" s="25">
        <v>75</v>
      </c>
      <c r="B77" s="76">
        <v>82</v>
      </c>
      <c r="C77" s="32" t="s">
        <v>31</v>
      </c>
      <c r="D77" s="33" t="s">
        <v>271</v>
      </c>
      <c r="E77" s="34" t="s">
        <v>326</v>
      </c>
      <c r="F77" s="31" t="s">
        <v>107</v>
      </c>
      <c r="G77" s="38"/>
      <c r="H77" s="89" t="s">
        <v>402</v>
      </c>
      <c r="I77" s="77"/>
      <c r="J77" s="78"/>
      <c r="K77" s="79"/>
      <c r="L77" s="79"/>
      <c r="M77" s="79">
        <v>-115884088.0089959</v>
      </c>
      <c r="N77" s="79">
        <v>-2695559.551677186</v>
      </c>
    </row>
    <row r="78" spans="1:14" ht="24" customHeight="1">
      <c r="A78" s="25">
        <v>76</v>
      </c>
      <c r="B78" s="76">
        <v>83</v>
      </c>
      <c r="C78" s="32" t="s">
        <v>32</v>
      </c>
      <c r="D78" s="33" t="s">
        <v>274</v>
      </c>
      <c r="E78" s="34" t="s">
        <v>320</v>
      </c>
      <c r="F78" s="31" t="s">
        <v>108</v>
      </c>
      <c r="G78" s="38"/>
      <c r="H78" s="89" t="s">
        <v>403</v>
      </c>
      <c r="I78" s="77"/>
      <c r="J78" s="78"/>
      <c r="K78" s="79"/>
      <c r="L78" s="79"/>
      <c r="M78" s="79">
        <v>1572372.4528693978</v>
      </c>
      <c r="N78" s="79">
        <v>-2440348.160258672</v>
      </c>
    </row>
    <row r="79" spans="1:14" ht="24" customHeight="1">
      <c r="A79" s="25">
        <v>77</v>
      </c>
      <c r="B79" s="76">
        <v>84</v>
      </c>
      <c r="C79" s="32" t="s">
        <v>32</v>
      </c>
      <c r="D79" s="33" t="s">
        <v>275</v>
      </c>
      <c r="E79" s="34" t="s">
        <v>319</v>
      </c>
      <c r="F79" s="31" t="s">
        <v>109</v>
      </c>
      <c r="G79" s="38"/>
      <c r="H79" s="89" t="s">
        <v>404</v>
      </c>
      <c r="I79" s="77"/>
      <c r="J79" s="78"/>
      <c r="K79" s="79"/>
      <c r="L79" s="79"/>
      <c r="M79" s="79">
        <v>-718.479031413462</v>
      </c>
      <c r="N79" s="79">
        <v>-2468496.3268816355</v>
      </c>
    </row>
    <row r="80" spans="1:14" ht="24" customHeight="1">
      <c r="A80" s="25">
        <v>78</v>
      </c>
      <c r="B80" s="76">
        <v>85</v>
      </c>
      <c r="C80" s="32" t="s">
        <v>32</v>
      </c>
      <c r="D80" s="33" t="s">
        <v>276</v>
      </c>
      <c r="E80" s="34" t="s">
        <v>319</v>
      </c>
      <c r="F80" s="31" t="s">
        <v>110</v>
      </c>
      <c r="G80" s="38"/>
      <c r="H80" s="89" t="s">
        <v>405</v>
      </c>
      <c r="I80" s="77"/>
      <c r="J80" s="78"/>
      <c r="K80" s="79"/>
      <c r="L80" s="79"/>
      <c r="M80" s="79">
        <v>-4684770.67632099</v>
      </c>
      <c r="N80" s="79">
        <v>-1411855.7025810878</v>
      </c>
    </row>
    <row r="81" spans="1:14" ht="24" customHeight="1">
      <c r="A81" s="25">
        <v>79</v>
      </c>
      <c r="B81" s="76">
        <v>86</v>
      </c>
      <c r="C81" s="32" t="s">
        <v>32</v>
      </c>
      <c r="D81" s="33" t="s">
        <v>277</v>
      </c>
      <c r="E81" s="34" t="s">
        <v>319</v>
      </c>
      <c r="F81" s="31" t="s">
        <v>111</v>
      </c>
      <c r="G81" s="38"/>
      <c r="H81" s="89" t="s">
        <v>406</v>
      </c>
      <c r="I81" s="77"/>
      <c r="J81" s="78"/>
      <c r="K81" s="79"/>
      <c r="L81" s="79"/>
      <c r="M81" s="79">
        <v>-16162639.587505877</v>
      </c>
      <c r="N81" s="79">
        <v>-1873137.6247382017</v>
      </c>
    </row>
    <row r="82" spans="1:14" ht="24" customHeight="1">
      <c r="A82" s="25">
        <v>80</v>
      </c>
      <c r="B82" s="76">
        <v>87</v>
      </c>
      <c r="C82" s="32" t="s">
        <v>32</v>
      </c>
      <c r="D82" s="33" t="s">
        <v>278</v>
      </c>
      <c r="E82" s="34" t="s">
        <v>320</v>
      </c>
      <c r="F82" s="31" t="s">
        <v>112</v>
      </c>
      <c r="G82" s="38"/>
      <c r="H82" s="89" t="s">
        <v>407</v>
      </c>
      <c r="I82" s="77"/>
      <c r="J82" s="78"/>
      <c r="K82" s="79"/>
      <c r="L82" s="79"/>
      <c r="M82" s="79">
        <v>-28537661.92079041</v>
      </c>
      <c r="N82" s="79">
        <v>-2794120.0590157015</v>
      </c>
    </row>
    <row r="83" spans="1:14" ht="24" customHeight="1">
      <c r="A83" s="25">
        <v>81</v>
      </c>
      <c r="B83" s="76">
        <v>89</v>
      </c>
      <c r="C83" s="32" t="s">
        <v>32</v>
      </c>
      <c r="D83" s="33" t="s">
        <v>280</v>
      </c>
      <c r="E83" s="34" t="s">
        <v>319</v>
      </c>
      <c r="F83" s="31" t="s">
        <v>113</v>
      </c>
      <c r="G83" s="38"/>
      <c r="H83" s="89" t="s">
        <v>408</v>
      </c>
      <c r="I83" s="77"/>
      <c r="J83" s="78"/>
      <c r="K83" s="79"/>
      <c r="L83" s="79"/>
      <c r="M83" s="79">
        <v>-48623083.57566631</v>
      </c>
      <c r="N83" s="79">
        <v>-2985256.0696411547</v>
      </c>
    </row>
    <row r="84" spans="1:14" ht="24" customHeight="1">
      <c r="A84" s="25">
        <v>82</v>
      </c>
      <c r="B84" s="76">
        <v>90</v>
      </c>
      <c r="C84" s="32" t="s">
        <v>32</v>
      </c>
      <c r="D84" s="33" t="s">
        <v>281</v>
      </c>
      <c r="E84" s="34" t="s">
        <v>319</v>
      </c>
      <c r="F84" s="31" t="s">
        <v>114</v>
      </c>
      <c r="G84" s="38"/>
      <c r="H84" s="89" t="s">
        <v>409</v>
      </c>
      <c r="I84" s="77"/>
      <c r="J84" s="78"/>
      <c r="K84" s="79"/>
      <c r="L84" s="79"/>
      <c r="M84" s="79">
        <v>-60344237.0498194</v>
      </c>
      <c r="N84" s="79">
        <v>-2590655.2751618084</v>
      </c>
    </row>
    <row r="85" spans="1:14" ht="24" customHeight="1">
      <c r="A85" s="25">
        <v>83</v>
      </c>
      <c r="B85" s="76">
        <v>91</v>
      </c>
      <c r="C85" s="32" t="s">
        <v>32</v>
      </c>
      <c r="D85" s="33" t="s">
        <v>282</v>
      </c>
      <c r="E85" s="34" t="s">
        <v>319</v>
      </c>
      <c r="F85" s="31" t="s">
        <v>115</v>
      </c>
      <c r="G85" s="38"/>
      <c r="H85" s="89" t="s">
        <v>410</v>
      </c>
      <c r="I85" s="77"/>
      <c r="J85" s="78"/>
      <c r="K85" s="79"/>
      <c r="L85" s="79"/>
      <c r="M85" s="79">
        <v>-62011577.304765135</v>
      </c>
      <c r="N85" s="79">
        <v>-1835795.3988747285</v>
      </c>
    </row>
    <row r="86" spans="1:14" ht="24" customHeight="1">
      <c r="A86" s="25">
        <v>84</v>
      </c>
      <c r="B86" s="76">
        <v>93</v>
      </c>
      <c r="C86" s="32" t="s">
        <v>32</v>
      </c>
      <c r="D86" s="33" t="s">
        <v>283</v>
      </c>
      <c r="E86" s="34" t="s">
        <v>319</v>
      </c>
      <c r="F86" s="31" t="s">
        <v>116</v>
      </c>
      <c r="G86" s="38"/>
      <c r="H86" s="89" t="s">
        <v>411</v>
      </c>
      <c r="I86" s="77"/>
      <c r="J86" s="78"/>
      <c r="K86" s="79"/>
      <c r="L86" s="79"/>
      <c r="M86" s="79">
        <v>-77453211.83985834</v>
      </c>
      <c r="N86" s="79">
        <v>-2716312.4354740577</v>
      </c>
    </row>
    <row r="87" spans="1:14" ht="24" customHeight="1">
      <c r="A87" s="25">
        <v>85</v>
      </c>
      <c r="B87" s="76">
        <v>94</v>
      </c>
      <c r="C87" s="32" t="s">
        <v>32</v>
      </c>
      <c r="D87" s="33" t="s">
        <v>284</v>
      </c>
      <c r="E87" s="34" t="s">
        <v>319</v>
      </c>
      <c r="F87" s="31" t="s">
        <v>117</v>
      </c>
      <c r="G87" s="38"/>
      <c r="H87" s="89" t="s">
        <v>412</v>
      </c>
      <c r="I87" s="77"/>
      <c r="J87" s="78"/>
      <c r="K87" s="79"/>
      <c r="L87" s="79"/>
      <c r="M87" s="79">
        <v>-83997519.69349238</v>
      </c>
      <c r="N87" s="79">
        <v>-71866.32128494297</v>
      </c>
    </row>
    <row r="88" spans="1:14" ht="24" customHeight="1">
      <c r="A88" s="25">
        <v>86</v>
      </c>
      <c r="B88" s="76">
        <v>95</v>
      </c>
      <c r="C88" s="32" t="s">
        <v>32</v>
      </c>
      <c r="D88" s="33" t="s">
        <v>285</v>
      </c>
      <c r="E88" s="34" t="s">
        <v>319</v>
      </c>
      <c r="F88" s="31" t="s">
        <v>118</v>
      </c>
      <c r="G88" s="38"/>
      <c r="H88" s="89" t="s">
        <v>413</v>
      </c>
      <c r="I88" s="77"/>
      <c r="J88" s="78"/>
      <c r="K88" s="79"/>
      <c r="L88" s="79"/>
      <c r="M88" s="79">
        <v>-98245669.80218913</v>
      </c>
      <c r="N88" s="79">
        <v>-2263306.915818458</v>
      </c>
    </row>
    <row r="89" spans="1:14" ht="24" customHeight="1">
      <c r="A89" s="25">
        <v>87</v>
      </c>
      <c r="B89" s="76">
        <v>97</v>
      </c>
      <c r="C89" s="32" t="s">
        <v>32</v>
      </c>
      <c r="D89" s="33" t="s">
        <v>276</v>
      </c>
      <c r="E89" s="34" t="s">
        <v>319</v>
      </c>
      <c r="F89" s="31" t="s">
        <v>119</v>
      </c>
      <c r="G89" s="38"/>
      <c r="H89" s="89" t="s">
        <v>414</v>
      </c>
      <c r="I89" s="77"/>
      <c r="J89" s="78"/>
      <c r="K89" s="79"/>
      <c r="L89" s="79"/>
      <c r="M89" s="79">
        <v>-102315634.18987511</v>
      </c>
      <c r="N89" s="79">
        <v>-770442.6905756475</v>
      </c>
    </row>
    <row r="90" spans="1:14" ht="24" customHeight="1">
      <c r="A90" s="25">
        <v>88</v>
      </c>
      <c r="B90" s="76">
        <v>99</v>
      </c>
      <c r="C90" s="32" t="s">
        <v>32</v>
      </c>
      <c r="D90" s="33" t="s">
        <v>286</v>
      </c>
      <c r="E90" s="34" t="s">
        <v>319</v>
      </c>
      <c r="F90" s="31" t="s">
        <v>120</v>
      </c>
      <c r="G90" s="38"/>
      <c r="H90" s="89" t="s">
        <v>415</v>
      </c>
      <c r="I90" s="77"/>
      <c r="J90" s="78"/>
      <c r="K90" s="79"/>
      <c r="L90" s="79"/>
      <c r="M90" s="79">
        <v>-125084839.7298198</v>
      </c>
      <c r="N90" s="79">
        <v>-1790938.6468065025</v>
      </c>
    </row>
    <row r="91" spans="1:14" ht="24" customHeight="1">
      <c r="A91" s="25">
        <v>89</v>
      </c>
      <c r="B91" s="76">
        <v>100</v>
      </c>
      <c r="C91" s="32" t="s">
        <v>32</v>
      </c>
      <c r="D91" s="33" t="s">
        <v>287</v>
      </c>
      <c r="E91" s="34" t="s">
        <v>321</v>
      </c>
      <c r="F91" s="31" t="s">
        <v>121</v>
      </c>
      <c r="G91" s="38"/>
      <c r="H91" s="89" t="s">
        <v>416</v>
      </c>
      <c r="I91" s="77"/>
      <c r="J91" s="78"/>
      <c r="K91" s="79"/>
      <c r="L91" s="79"/>
      <c r="M91" s="79">
        <v>52766166.43993704</v>
      </c>
      <c r="N91" s="79">
        <v>410569.35494561796</v>
      </c>
    </row>
    <row r="92" spans="1:14" ht="24" customHeight="1">
      <c r="A92" s="25">
        <v>90</v>
      </c>
      <c r="B92" s="76">
        <v>101</v>
      </c>
      <c r="C92" s="32" t="s">
        <v>32</v>
      </c>
      <c r="D92" s="33" t="s">
        <v>288</v>
      </c>
      <c r="E92" s="34" t="s">
        <v>321</v>
      </c>
      <c r="F92" s="31" t="s">
        <v>122</v>
      </c>
      <c r="G92" s="38"/>
      <c r="H92" s="89" t="s">
        <v>417</v>
      </c>
      <c r="I92" s="77"/>
      <c r="J92" s="78"/>
      <c r="K92" s="79"/>
      <c r="L92" s="79"/>
      <c r="M92" s="79">
        <v>45739403.69818849</v>
      </c>
      <c r="N92" s="79">
        <v>-2021320.2181142597</v>
      </c>
    </row>
    <row r="93" spans="1:14" ht="24" customHeight="1">
      <c r="A93" s="25">
        <v>91</v>
      </c>
      <c r="B93" s="76">
        <v>102</v>
      </c>
      <c r="C93" s="32" t="s">
        <v>32</v>
      </c>
      <c r="D93" s="33" t="s">
        <v>289</v>
      </c>
      <c r="E93" s="34" t="s">
        <v>321</v>
      </c>
      <c r="F93" s="31" t="s">
        <v>123</v>
      </c>
      <c r="G93" s="38"/>
      <c r="H93" s="89" t="s">
        <v>418</v>
      </c>
      <c r="I93" s="77"/>
      <c r="J93" s="78"/>
      <c r="K93" s="79"/>
      <c r="L93" s="79"/>
      <c r="M93" s="79">
        <v>45449576.8198601</v>
      </c>
      <c r="N93" s="79">
        <v>-1298740.4929848895</v>
      </c>
    </row>
    <row r="94" spans="1:14" ht="24" customHeight="1">
      <c r="A94" s="25">
        <v>92</v>
      </c>
      <c r="B94" s="76">
        <v>103</v>
      </c>
      <c r="C94" s="32" t="s">
        <v>32</v>
      </c>
      <c r="D94" s="33" t="s">
        <v>281</v>
      </c>
      <c r="E94" s="34" t="s">
        <v>321</v>
      </c>
      <c r="F94" s="31" t="s">
        <v>124</v>
      </c>
      <c r="G94" s="38"/>
      <c r="H94" s="89" t="s">
        <v>419</v>
      </c>
      <c r="I94" s="77"/>
      <c r="J94" s="78"/>
      <c r="K94" s="79"/>
      <c r="L94" s="79"/>
      <c r="M94" s="79">
        <v>29241158.773648474</v>
      </c>
      <c r="N94" s="79">
        <v>-1928506.0426106353</v>
      </c>
    </row>
    <row r="95" spans="1:14" ht="24" customHeight="1">
      <c r="A95" s="25">
        <v>93</v>
      </c>
      <c r="B95" s="76">
        <v>104</v>
      </c>
      <c r="C95" s="32" t="s">
        <v>32</v>
      </c>
      <c r="D95" s="33" t="s">
        <v>290</v>
      </c>
      <c r="E95" s="34" t="s">
        <v>321</v>
      </c>
      <c r="F95" s="31" t="s">
        <v>125</v>
      </c>
      <c r="G95" s="38"/>
      <c r="H95" s="89" t="s">
        <v>420</v>
      </c>
      <c r="I95" s="77"/>
      <c r="J95" s="78"/>
      <c r="K95" s="79"/>
      <c r="L95" s="79"/>
      <c r="M95" s="79">
        <v>28397104.733437642</v>
      </c>
      <c r="N95" s="79">
        <v>-744677.792520876</v>
      </c>
    </row>
    <row r="96" spans="1:14" ht="24" customHeight="1">
      <c r="A96" s="25">
        <v>94</v>
      </c>
      <c r="B96" s="76">
        <v>105</v>
      </c>
      <c r="C96" s="32" t="s">
        <v>32</v>
      </c>
      <c r="D96" s="33" t="s">
        <v>283</v>
      </c>
      <c r="E96" s="34" t="s">
        <v>321</v>
      </c>
      <c r="F96" s="31" t="s">
        <v>126</v>
      </c>
      <c r="G96" s="38"/>
      <c r="H96" s="89" t="s">
        <v>421</v>
      </c>
      <c r="I96" s="77"/>
      <c r="J96" s="78"/>
      <c r="K96" s="79"/>
      <c r="L96" s="79"/>
      <c r="M96" s="79">
        <v>15840450.901015945</v>
      </c>
      <c r="N96" s="79">
        <v>-452595.85261125234</v>
      </c>
    </row>
    <row r="97" spans="1:14" ht="24" customHeight="1">
      <c r="A97" s="25">
        <v>95</v>
      </c>
      <c r="B97" s="76">
        <v>106</v>
      </c>
      <c r="C97" s="32" t="s">
        <v>32</v>
      </c>
      <c r="D97" s="33" t="s">
        <v>291</v>
      </c>
      <c r="E97" s="34" t="s">
        <v>321</v>
      </c>
      <c r="F97" s="31" t="s">
        <v>127</v>
      </c>
      <c r="G97" s="38"/>
      <c r="H97" s="89" t="s">
        <v>422</v>
      </c>
      <c r="I97" s="77"/>
      <c r="J97" s="78"/>
      <c r="K97" s="79"/>
      <c r="L97" s="79"/>
      <c r="M97" s="79">
        <v>6524228.255440725</v>
      </c>
      <c r="N97" s="79">
        <v>-2129502.948891172</v>
      </c>
    </row>
    <row r="98" spans="1:14" ht="24" customHeight="1">
      <c r="A98" s="25">
        <v>96</v>
      </c>
      <c r="B98" s="76">
        <v>107</v>
      </c>
      <c r="C98" s="32" t="s">
        <v>32</v>
      </c>
      <c r="D98" s="33" t="s">
        <v>289</v>
      </c>
      <c r="E98" s="34" t="s">
        <v>321</v>
      </c>
      <c r="F98" s="31" t="s">
        <v>128</v>
      </c>
      <c r="G98" s="38"/>
      <c r="H98" s="89" t="s">
        <v>423</v>
      </c>
      <c r="I98" s="77"/>
      <c r="J98" s="78"/>
      <c r="K98" s="79"/>
      <c r="L98" s="79"/>
      <c r="M98" s="79">
        <v>-286650.4447158574</v>
      </c>
      <c r="N98" s="79">
        <v>-2297833.31534038</v>
      </c>
    </row>
    <row r="99" spans="1:14" ht="24" customHeight="1">
      <c r="A99" s="25">
        <v>97</v>
      </c>
      <c r="B99" s="76">
        <v>108</v>
      </c>
      <c r="C99" s="32" t="s">
        <v>32</v>
      </c>
      <c r="D99" s="33" t="s">
        <v>292</v>
      </c>
      <c r="E99" s="34" t="s">
        <v>321</v>
      </c>
      <c r="F99" s="31" t="s">
        <v>129</v>
      </c>
      <c r="G99" s="38"/>
      <c r="H99" s="89" t="s">
        <v>424</v>
      </c>
      <c r="I99" s="77"/>
      <c r="J99" s="78"/>
      <c r="K99" s="79"/>
      <c r="L99" s="79"/>
      <c r="M99" s="79">
        <v>-1878943.674097894</v>
      </c>
      <c r="N99" s="79">
        <v>-763253.7755121825</v>
      </c>
    </row>
    <row r="100" spans="1:14" ht="24" customHeight="1">
      <c r="A100" s="25">
        <v>98</v>
      </c>
      <c r="B100" s="76">
        <v>109</v>
      </c>
      <c r="C100" s="32" t="s">
        <v>32</v>
      </c>
      <c r="D100" s="33" t="s">
        <v>289</v>
      </c>
      <c r="E100" s="34" t="s">
        <v>321</v>
      </c>
      <c r="F100" s="31" t="s">
        <v>130</v>
      </c>
      <c r="G100" s="38"/>
      <c r="H100" s="89" t="s">
        <v>425</v>
      </c>
      <c r="I100" s="77"/>
      <c r="J100" s="78"/>
      <c r="K100" s="79"/>
      <c r="L100" s="79"/>
      <c r="M100" s="79">
        <v>-4679204.354561981</v>
      </c>
      <c r="N100" s="79">
        <v>-1447132.267007016</v>
      </c>
    </row>
    <row r="101" spans="1:14" ht="24" customHeight="1">
      <c r="A101" s="25">
        <v>99</v>
      </c>
      <c r="B101" s="76">
        <v>110</v>
      </c>
      <c r="C101" s="32" t="s">
        <v>32</v>
      </c>
      <c r="D101" s="33" t="s">
        <v>293</v>
      </c>
      <c r="E101" s="34" t="s">
        <v>321</v>
      </c>
      <c r="F101" s="31" t="s">
        <v>131</v>
      </c>
      <c r="G101" s="38"/>
      <c r="H101" s="89" t="s">
        <v>426</v>
      </c>
      <c r="I101" s="77"/>
      <c r="J101" s="78"/>
      <c r="K101" s="79"/>
      <c r="L101" s="79"/>
      <c r="M101" s="79">
        <v>-6836275.043182273</v>
      </c>
      <c r="N101" s="79">
        <v>-1140037.4263213777</v>
      </c>
    </row>
    <row r="102" spans="1:14" ht="24" customHeight="1">
      <c r="A102" s="25">
        <v>100</v>
      </c>
      <c r="B102" s="76">
        <v>111</v>
      </c>
      <c r="C102" s="32" t="s">
        <v>32</v>
      </c>
      <c r="D102" s="33" t="s">
        <v>274</v>
      </c>
      <c r="E102" s="34" t="s">
        <v>321</v>
      </c>
      <c r="F102" s="31" t="s">
        <v>132</v>
      </c>
      <c r="G102" s="38"/>
      <c r="H102" s="89" t="s">
        <v>427</v>
      </c>
      <c r="I102" s="77"/>
      <c r="J102" s="78"/>
      <c r="K102" s="79"/>
      <c r="L102" s="79"/>
      <c r="M102" s="79">
        <v>-7811538.480400532</v>
      </c>
      <c r="N102" s="79">
        <v>16038.042229581684</v>
      </c>
    </row>
    <row r="103" spans="1:14" ht="24" customHeight="1">
      <c r="A103" s="25">
        <v>101</v>
      </c>
      <c r="B103" s="76">
        <v>112</v>
      </c>
      <c r="C103" s="32" t="s">
        <v>32</v>
      </c>
      <c r="D103" s="33" t="s">
        <v>280</v>
      </c>
      <c r="E103" s="34" t="s">
        <v>321</v>
      </c>
      <c r="F103" s="31" t="s">
        <v>133</v>
      </c>
      <c r="G103" s="38"/>
      <c r="H103" s="89" t="s">
        <v>428</v>
      </c>
      <c r="I103" s="77"/>
      <c r="J103" s="78"/>
      <c r="K103" s="79"/>
      <c r="L103" s="79"/>
      <c r="M103" s="79">
        <v>-22776571.840750825</v>
      </c>
      <c r="N103" s="79">
        <v>-893778.8183894809</v>
      </c>
    </row>
    <row r="104" spans="1:14" ht="24" customHeight="1">
      <c r="A104" s="25">
        <v>102</v>
      </c>
      <c r="B104" s="76">
        <v>113</v>
      </c>
      <c r="C104" s="32" t="s">
        <v>32</v>
      </c>
      <c r="D104" s="33" t="s">
        <v>294</v>
      </c>
      <c r="E104" s="34" t="s">
        <v>321</v>
      </c>
      <c r="F104" s="31" t="s">
        <v>134</v>
      </c>
      <c r="G104" s="38"/>
      <c r="H104" s="89" t="s">
        <v>429</v>
      </c>
      <c r="I104" s="77"/>
      <c r="J104" s="78"/>
      <c r="K104" s="79"/>
      <c r="L104" s="79"/>
      <c r="M104" s="79">
        <v>-27813041.784409266</v>
      </c>
      <c r="N104" s="79">
        <v>-1657589.7585143233</v>
      </c>
    </row>
    <row r="105" spans="1:14" ht="24" customHeight="1">
      <c r="A105" s="25">
        <v>103</v>
      </c>
      <c r="B105" s="76">
        <v>114</v>
      </c>
      <c r="C105" s="32" t="s">
        <v>32</v>
      </c>
      <c r="D105" s="33" t="s">
        <v>288</v>
      </c>
      <c r="E105" s="34" t="s">
        <v>321</v>
      </c>
      <c r="F105" s="31" t="s">
        <v>135</v>
      </c>
      <c r="G105" s="38"/>
      <c r="H105" s="89" t="s">
        <v>430</v>
      </c>
      <c r="I105" s="77"/>
      <c r="J105" s="78"/>
      <c r="K105" s="79"/>
      <c r="L105" s="79"/>
      <c r="M105" s="79">
        <v>-41569457.28108067</v>
      </c>
      <c r="N105" s="79">
        <v>-846484.7449815368</v>
      </c>
    </row>
    <row r="106" spans="1:14" ht="24" customHeight="1">
      <c r="A106" s="25">
        <v>104</v>
      </c>
      <c r="B106" s="76">
        <v>116</v>
      </c>
      <c r="C106" s="32" t="s">
        <v>32</v>
      </c>
      <c r="D106" s="33" t="s">
        <v>292</v>
      </c>
      <c r="E106" s="34" t="s">
        <v>321</v>
      </c>
      <c r="F106" s="31" t="s">
        <v>136</v>
      </c>
      <c r="G106" s="38"/>
      <c r="H106" s="89" t="s">
        <v>431</v>
      </c>
      <c r="I106" s="77"/>
      <c r="J106" s="78"/>
      <c r="K106" s="79"/>
      <c r="L106" s="79"/>
      <c r="M106" s="79">
        <v>-64443719.58129003</v>
      </c>
      <c r="N106" s="79">
        <v>-1554715.6414871921</v>
      </c>
    </row>
    <row r="107" spans="1:14" ht="24" customHeight="1">
      <c r="A107" s="25">
        <v>105</v>
      </c>
      <c r="B107" s="76">
        <v>118</v>
      </c>
      <c r="C107" s="32" t="s">
        <v>32</v>
      </c>
      <c r="D107" s="33" t="s">
        <v>288</v>
      </c>
      <c r="E107" s="34" t="s">
        <v>321</v>
      </c>
      <c r="F107" s="31" t="s">
        <v>137</v>
      </c>
      <c r="G107" s="38"/>
      <c r="H107" s="89" t="s">
        <v>432</v>
      </c>
      <c r="I107" s="77"/>
      <c r="J107" s="78"/>
      <c r="K107" s="79"/>
      <c r="L107" s="79"/>
      <c r="M107" s="79">
        <v>-69042779.490634</v>
      </c>
      <c r="N107" s="79">
        <v>-215470.32826215695</v>
      </c>
    </row>
    <row r="108" spans="1:14" ht="24" customHeight="1">
      <c r="A108" s="25">
        <v>106</v>
      </c>
      <c r="B108" s="76">
        <v>119</v>
      </c>
      <c r="C108" s="32" t="s">
        <v>32</v>
      </c>
      <c r="D108" s="33" t="s">
        <v>286</v>
      </c>
      <c r="E108" s="34" t="s">
        <v>321</v>
      </c>
      <c r="F108" s="31" t="s">
        <v>138</v>
      </c>
      <c r="G108" s="38"/>
      <c r="H108" s="89" t="s">
        <v>433</v>
      </c>
      <c r="I108" s="77"/>
      <c r="J108" s="78"/>
      <c r="K108" s="79"/>
      <c r="L108" s="79"/>
      <c r="M108" s="79">
        <v>-71813370.7685699</v>
      </c>
      <c r="N108" s="79">
        <v>-892515.3265780944</v>
      </c>
    </row>
    <row r="109" spans="1:14" ht="24" customHeight="1">
      <c r="A109" s="25">
        <v>107</v>
      </c>
      <c r="B109" s="76">
        <v>120</v>
      </c>
      <c r="C109" s="32" t="s">
        <v>32</v>
      </c>
      <c r="D109" s="33" t="s">
        <v>295</v>
      </c>
      <c r="E109" s="34" t="s">
        <v>321</v>
      </c>
      <c r="F109" s="31" t="s">
        <v>139</v>
      </c>
      <c r="G109" s="38"/>
      <c r="H109" s="89" t="s">
        <v>434</v>
      </c>
      <c r="I109" s="77"/>
      <c r="J109" s="78"/>
      <c r="K109" s="79"/>
      <c r="L109" s="79"/>
      <c r="M109" s="79">
        <v>-78840942.74459594</v>
      </c>
      <c r="N109" s="79">
        <v>-878816.0705192746</v>
      </c>
    </row>
    <row r="110" spans="1:14" ht="24" customHeight="1">
      <c r="A110" s="25">
        <v>108</v>
      </c>
      <c r="B110" s="76">
        <v>121</v>
      </c>
      <c r="C110" s="32" t="s">
        <v>32</v>
      </c>
      <c r="D110" s="33" t="s">
        <v>282</v>
      </c>
      <c r="E110" s="34" t="s">
        <v>321</v>
      </c>
      <c r="F110" s="31" t="s">
        <v>140</v>
      </c>
      <c r="G110" s="38"/>
      <c r="H110" s="89" t="s">
        <v>435</v>
      </c>
      <c r="I110" s="77"/>
      <c r="J110" s="78"/>
      <c r="K110" s="79"/>
      <c r="L110" s="79"/>
      <c r="M110" s="79">
        <v>-82641152.28920957</v>
      </c>
      <c r="N110" s="79">
        <v>-1859059.5375854287</v>
      </c>
    </row>
    <row r="111" spans="1:14" ht="24" customHeight="1">
      <c r="A111" s="25">
        <v>109</v>
      </c>
      <c r="B111" s="76">
        <v>123</v>
      </c>
      <c r="C111" s="32" t="s">
        <v>32</v>
      </c>
      <c r="D111" s="33" t="s">
        <v>284</v>
      </c>
      <c r="E111" s="34" t="s">
        <v>321</v>
      </c>
      <c r="F111" s="31" t="s">
        <v>141</v>
      </c>
      <c r="G111" s="38"/>
      <c r="H111" s="89" t="s">
        <v>436</v>
      </c>
      <c r="I111" s="77"/>
      <c r="J111" s="78"/>
      <c r="K111" s="79"/>
      <c r="L111" s="79"/>
      <c r="M111" s="79">
        <v>-84257109.94900471</v>
      </c>
      <c r="N111" s="79">
        <v>-784930.1978265883</v>
      </c>
    </row>
    <row r="112" spans="1:14" ht="24" customHeight="1">
      <c r="A112" s="25">
        <v>110</v>
      </c>
      <c r="B112" s="76">
        <v>124</v>
      </c>
      <c r="C112" s="32" t="s">
        <v>32</v>
      </c>
      <c r="D112" s="33" t="s">
        <v>285</v>
      </c>
      <c r="E112" s="34" t="s">
        <v>321</v>
      </c>
      <c r="F112" s="31" t="s">
        <v>22</v>
      </c>
      <c r="G112" s="39" t="s">
        <v>21</v>
      </c>
      <c r="H112" s="89" t="s">
        <v>437</v>
      </c>
      <c r="I112" s="77"/>
      <c r="J112" s="78"/>
      <c r="K112" s="79"/>
      <c r="L112" s="79"/>
      <c r="M112" s="79">
        <v>-89348751.51933722</v>
      </c>
      <c r="N112" s="79">
        <v>8768915.97078876</v>
      </c>
    </row>
    <row r="113" spans="1:14" ht="24" customHeight="1">
      <c r="A113" s="25">
        <v>111</v>
      </c>
      <c r="B113" s="76">
        <v>125</v>
      </c>
      <c r="C113" s="32" t="s">
        <v>32</v>
      </c>
      <c r="D113" s="33" t="s">
        <v>288</v>
      </c>
      <c r="E113" s="34" t="s">
        <v>321</v>
      </c>
      <c r="F113" s="31" t="s">
        <v>142</v>
      </c>
      <c r="G113" s="38"/>
      <c r="H113" s="89" t="s">
        <v>438</v>
      </c>
      <c r="I113" s="77"/>
      <c r="J113" s="78"/>
      <c r="K113" s="79"/>
      <c r="L113" s="79"/>
      <c r="M113" s="79">
        <v>-112597976.68162686</v>
      </c>
      <c r="N113" s="79">
        <v>214605.98250412734</v>
      </c>
    </row>
    <row r="114" spans="1:14" ht="24" customHeight="1">
      <c r="A114" s="25">
        <v>112</v>
      </c>
      <c r="B114" s="76">
        <v>126</v>
      </c>
      <c r="C114" s="32" t="s">
        <v>32</v>
      </c>
      <c r="D114" s="33" t="s">
        <v>285</v>
      </c>
      <c r="E114" s="34" t="s">
        <v>321</v>
      </c>
      <c r="F114" s="31" t="s">
        <v>13</v>
      </c>
      <c r="G114" s="38"/>
      <c r="H114" s="89" t="s">
        <v>439</v>
      </c>
      <c r="I114" s="77"/>
      <c r="J114" s="78"/>
      <c r="K114" s="79"/>
      <c r="L114" s="79"/>
      <c r="M114" s="79">
        <v>-139213525.6829382</v>
      </c>
      <c r="N114" s="79">
        <v>-113571.32581223513</v>
      </c>
    </row>
    <row r="115" spans="1:14" ht="24" customHeight="1">
      <c r="A115" s="25">
        <v>113</v>
      </c>
      <c r="B115" s="76">
        <v>127</v>
      </c>
      <c r="C115" s="32" t="s">
        <v>32</v>
      </c>
      <c r="D115" s="33" t="s">
        <v>281</v>
      </c>
      <c r="E115" s="34" t="s">
        <v>322</v>
      </c>
      <c r="F115" s="31" t="s">
        <v>143</v>
      </c>
      <c r="G115" s="38"/>
      <c r="H115" s="89" t="s">
        <v>440</v>
      </c>
      <c r="I115" s="77"/>
      <c r="J115" s="78"/>
      <c r="K115" s="79"/>
      <c r="L115" s="79"/>
      <c r="M115" s="79">
        <v>89301241.14801897</v>
      </c>
      <c r="N115" s="79">
        <v>483519.9913717367</v>
      </c>
    </row>
    <row r="116" spans="1:14" ht="24" customHeight="1">
      <c r="A116" s="25">
        <v>114</v>
      </c>
      <c r="B116" s="76">
        <v>128</v>
      </c>
      <c r="C116" s="32" t="s">
        <v>32</v>
      </c>
      <c r="D116" s="33" t="s">
        <v>289</v>
      </c>
      <c r="E116" s="34" t="s">
        <v>322</v>
      </c>
      <c r="F116" s="31" t="s">
        <v>144</v>
      </c>
      <c r="G116" s="38"/>
      <c r="H116" s="89" t="s">
        <v>441</v>
      </c>
      <c r="I116" s="77"/>
      <c r="J116" s="78"/>
      <c r="K116" s="79"/>
      <c r="L116" s="79"/>
      <c r="M116" s="79">
        <v>60232426.58665968</v>
      </c>
      <c r="N116" s="79">
        <v>-1521796.061064542</v>
      </c>
    </row>
    <row r="117" spans="1:14" ht="24" customHeight="1">
      <c r="A117" s="25">
        <v>115</v>
      </c>
      <c r="B117" s="76">
        <v>129</v>
      </c>
      <c r="C117" s="32" t="s">
        <v>32</v>
      </c>
      <c r="D117" s="33" t="s">
        <v>287</v>
      </c>
      <c r="E117" s="34" t="s">
        <v>322</v>
      </c>
      <c r="F117" s="31" t="s">
        <v>145</v>
      </c>
      <c r="G117" s="38"/>
      <c r="H117" s="89" t="s">
        <v>442</v>
      </c>
      <c r="I117" s="77"/>
      <c r="J117" s="78"/>
      <c r="K117" s="79"/>
      <c r="L117" s="79"/>
      <c r="M117" s="79">
        <v>55156871.383693255</v>
      </c>
      <c r="N117" s="79">
        <v>694145.0479890055</v>
      </c>
    </row>
    <row r="118" spans="1:14" ht="24" customHeight="1">
      <c r="A118" s="25">
        <v>116</v>
      </c>
      <c r="B118" s="76">
        <v>130</v>
      </c>
      <c r="C118" s="32" t="s">
        <v>32</v>
      </c>
      <c r="D118" s="33" t="s">
        <v>292</v>
      </c>
      <c r="E118" s="34" t="s">
        <v>322</v>
      </c>
      <c r="F118" s="31" t="s">
        <v>146</v>
      </c>
      <c r="G118" s="38"/>
      <c r="H118" s="89" t="s">
        <v>443</v>
      </c>
      <c r="I118" s="77"/>
      <c r="J118" s="78"/>
      <c r="K118" s="79"/>
      <c r="L118" s="79"/>
      <c r="M118" s="79">
        <v>50020631.17285392</v>
      </c>
      <c r="N118" s="79">
        <v>832408.8007059909</v>
      </c>
    </row>
    <row r="119" spans="1:14" ht="24" customHeight="1">
      <c r="A119" s="25">
        <v>117</v>
      </c>
      <c r="B119" s="76">
        <v>132</v>
      </c>
      <c r="C119" s="32" t="s">
        <v>32</v>
      </c>
      <c r="D119" s="33" t="s">
        <v>274</v>
      </c>
      <c r="E119" s="34" t="s">
        <v>322</v>
      </c>
      <c r="F119" s="31" t="s">
        <v>147</v>
      </c>
      <c r="G119" s="38"/>
      <c r="H119" s="89" t="s">
        <v>444</v>
      </c>
      <c r="I119" s="77"/>
      <c r="J119" s="78"/>
      <c r="K119" s="79"/>
      <c r="L119" s="79"/>
      <c r="M119" s="79">
        <v>46504054.46102424</v>
      </c>
      <c r="N119" s="79">
        <v>105118.94429747926</v>
      </c>
    </row>
    <row r="120" spans="1:14" ht="24" customHeight="1">
      <c r="A120" s="25">
        <v>118</v>
      </c>
      <c r="B120" s="76">
        <v>133</v>
      </c>
      <c r="C120" s="32" t="s">
        <v>32</v>
      </c>
      <c r="D120" s="33" t="s">
        <v>294</v>
      </c>
      <c r="E120" s="34" t="s">
        <v>322</v>
      </c>
      <c r="F120" s="31" t="s">
        <v>148</v>
      </c>
      <c r="G120" s="38"/>
      <c r="H120" s="89" t="s">
        <v>445</v>
      </c>
      <c r="I120" s="77"/>
      <c r="J120" s="78"/>
      <c r="K120" s="79"/>
      <c r="L120" s="79"/>
      <c r="M120" s="79">
        <v>43292543.9459257</v>
      </c>
      <c r="N120" s="79">
        <v>-847915.7083405566</v>
      </c>
    </row>
    <row r="121" spans="1:14" ht="24" customHeight="1">
      <c r="A121" s="25">
        <v>119</v>
      </c>
      <c r="B121" s="76">
        <v>134</v>
      </c>
      <c r="C121" s="32" t="s">
        <v>32</v>
      </c>
      <c r="D121" s="33" t="s">
        <v>275</v>
      </c>
      <c r="E121" s="34" t="s">
        <v>322</v>
      </c>
      <c r="F121" s="31" t="s">
        <v>149</v>
      </c>
      <c r="G121" s="38"/>
      <c r="H121" s="89" t="s">
        <v>446</v>
      </c>
      <c r="I121" s="77"/>
      <c r="J121" s="78"/>
      <c r="K121" s="79"/>
      <c r="L121" s="79"/>
      <c r="M121" s="79">
        <v>39793619.12945686</v>
      </c>
      <c r="N121" s="79">
        <v>-725930.4371087365</v>
      </c>
    </row>
    <row r="122" spans="1:14" ht="24" customHeight="1">
      <c r="A122" s="25">
        <v>120</v>
      </c>
      <c r="B122" s="76">
        <v>135</v>
      </c>
      <c r="C122" s="32" t="s">
        <v>32</v>
      </c>
      <c r="D122" s="33" t="s">
        <v>290</v>
      </c>
      <c r="E122" s="34" t="s">
        <v>329</v>
      </c>
      <c r="F122" s="31" t="s">
        <v>150</v>
      </c>
      <c r="G122" s="38"/>
      <c r="H122" s="89" t="s">
        <v>447</v>
      </c>
      <c r="I122" s="77"/>
      <c r="J122" s="78"/>
      <c r="K122" s="79"/>
      <c r="L122" s="79"/>
      <c r="M122" s="79">
        <v>29661000.104911044</v>
      </c>
      <c r="N122" s="79">
        <v>-1197182.8346962165</v>
      </c>
    </row>
    <row r="123" spans="1:14" ht="24" customHeight="1">
      <c r="A123" s="25">
        <v>121</v>
      </c>
      <c r="B123" s="76">
        <v>136</v>
      </c>
      <c r="C123" s="32" t="s">
        <v>32</v>
      </c>
      <c r="D123" s="33" t="s">
        <v>292</v>
      </c>
      <c r="E123" s="34" t="s">
        <v>322</v>
      </c>
      <c r="F123" s="31" t="s">
        <v>151</v>
      </c>
      <c r="G123" s="38"/>
      <c r="H123" s="89" t="s">
        <v>448</v>
      </c>
      <c r="I123" s="77"/>
      <c r="J123" s="78"/>
      <c r="K123" s="79"/>
      <c r="L123" s="79"/>
      <c r="M123" s="79">
        <v>28202238.09424843</v>
      </c>
      <c r="N123" s="79">
        <v>-85630.88603461126</v>
      </c>
    </row>
    <row r="124" spans="1:14" ht="24" customHeight="1">
      <c r="A124" s="25">
        <v>122</v>
      </c>
      <c r="B124" s="76">
        <v>137</v>
      </c>
      <c r="C124" s="32" t="s">
        <v>32</v>
      </c>
      <c r="D124" s="33" t="s">
        <v>276</v>
      </c>
      <c r="E124" s="34" t="s">
        <v>322</v>
      </c>
      <c r="F124" s="31" t="s">
        <v>152</v>
      </c>
      <c r="G124" s="38"/>
      <c r="H124" s="89" t="s">
        <v>449</v>
      </c>
      <c r="I124" s="77"/>
      <c r="J124" s="78"/>
      <c r="K124" s="79"/>
      <c r="L124" s="79"/>
      <c r="M124" s="79">
        <v>19600092.850635827</v>
      </c>
      <c r="N124" s="79">
        <v>-468606.97955715045</v>
      </c>
    </row>
    <row r="125" spans="1:14" ht="24" customHeight="1">
      <c r="A125" s="25">
        <v>123</v>
      </c>
      <c r="B125" s="76">
        <v>138</v>
      </c>
      <c r="C125" s="32" t="s">
        <v>32</v>
      </c>
      <c r="D125" s="33" t="s">
        <v>296</v>
      </c>
      <c r="E125" s="34" t="s">
        <v>322</v>
      </c>
      <c r="F125" s="31" t="s">
        <v>153</v>
      </c>
      <c r="G125" s="38"/>
      <c r="H125" s="89" t="s">
        <v>450</v>
      </c>
      <c r="I125" s="77"/>
      <c r="J125" s="78"/>
      <c r="K125" s="79"/>
      <c r="L125" s="79"/>
      <c r="M125" s="79">
        <v>19329226.25579913</v>
      </c>
      <c r="N125" s="79">
        <v>455965.7794445213</v>
      </c>
    </row>
    <row r="126" spans="1:14" ht="24" customHeight="1">
      <c r="A126" s="25">
        <v>124</v>
      </c>
      <c r="B126" s="76">
        <v>139</v>
      </c>
      <c r="C126" s="32" t="s">
        <v>32</v>
      </c>
      <c r="D126" s="33" t="s">
        <v>293</v>
      </c>
      <c r="E126" s="34" t="s">
        <v>322</v>
      </c>
      <c r="F126" s="31" t="s">
        <v>154</v>
      </c>
      <c r="G126" s="38"/>
      <c r="H126" s="89" t="s">
        <v>451</v>
      </c>
      <c r="I126" s="77"/>
      <c r="J126" s="78"/>
      <c r="K126" s="79"/>
      <c r="L126" s="79"/>
      <c r="M126" s="79">
        <v>15082417.708206221</v>
      </c>
      <c r="N126" s="79">
        <v>-996156.1568701067</v>
      </c>
    </row>
    <row r="127" spans="1:14" ht="24" customHeight="1">
      <c r="A127" s="25">
        <v>125</v>
      </c>
      <c r="B127" s="76">
        <v>140</v>
      </c>
      <c r="C127" s="32" t="s">
        <v>32</v>
      </c>
      <c r="D127" s="33" t="s">
        <v>286</v>
      </c>
      <c r="E127" s="34" t="s">
        <v>322</v>
      </c>
      <c r="F127" s="31" t="s">
        <v>155</v>
      </c>
      <c r="G127" s="38"/>
      <c r="H127" s="89" t="s">
        <v>452</v>
      </c>
      <c r="I127" s="77"/>
      <c r="J127" s="78"/>
      <c r="K127" s="79"/>
      <c r="L127" s="79"/>
      <c r="M127" s="79">
        <v>13037293.615614774</v>
      </c>
      <c r="N127" s="79">
        <v>-151074.3254365881</v>
      </c>
    </row>
    <row r="128" spans="1:14" ht="24" customHeight="1">
      <c r="A128" s="25">
        <v>126</v>
      </c>
      <c r="B128" s="76">
        <v>141</v>
      </c>
      <c r="C128" s="32" t="s">
        <v>32</v>
      </c>
      <c r="D128" s="33" t="s">
        <v>280</v>
      </c>
      <c r="E128" s="34" t="s">
        <v>322</v>
      </c>
      <c r="F128" s="31" t="s">
        <v>156</v>
      </c>
      <c r="G128" s="38"/>
      <c r="H128" s="89" t="s">
        <v>453</v>
      </c>
      <c r="I128" s="77"/>
      <c r="J128" s="78"/>
      <c r="K128" s="79"/>
      <c r="L128" s="79"/>
      <c r="M128" s="79">
        <v>12323912.003872123</v>
      </c>
      <c r="N128" s="79">
        <v>-200606.43903974793</v>
      </c>
    </row>
    <row r="129" spans="1:14" ht="24" customHeight="1">
      <c r="A129" s="25">
        <v>127</v>
      </c>
      <c r="B129" s="76">
        <v>142</v>
      </c>
      <c r="C129" s="32" t="s">
        <v>32</v>
      </c>
      <c r="D129" s="33" t="s">
        <v>283</v>
      </c>
      <c r="E129" s="34" t="s">
        <v>322</v>
      </c>
      <c r="F129" s="31" t="s">
        <v>157</v>
      </c>
      <c r="G129" s="38"/>
      <c r="H129" s="89" t="s">
        <v>454</v>
      </c>
      <c r="I129" s="77"/>
      <c r="J129" s="78"/>
      <c r="K129" s="79"/>
      <c r="L129" s="79"/>
      <c r="M129" s="79">
        <v>12216677.117701821</v>
      </c>
      <c r="N129" s="79">
        <v>-558903.2299329948</v>
      </c>
    </row>
    <row r="130" spans="1:14" ht="24" customHeight="1">
      <c r="A130" s="25">
        <v>128</v>
      </c>
      <c r="B130" s="76">
        <v>143</v>
      </c>
      <c r="C130" s="32" t="s">
        <v>32</v>
      </c>
      <c r="D130" s="33" t="s">
        <v>290</v>
      </c>
      <c r="E130" s="34" t="s">
        <v>322</v>
      </c>
      <c r="F130" s="31" t="s">
        <v>158</v>
      </c>
      <c r="G130" s="38"/>
      <c r="H130" s="89" t="s">
        <v>455</v>
      </c>
      <c r="I130" s="77"/>
      <c r="J130" s="78"/>
      <c r="K130" s="79"/>
      <c r="L130" s="79"/>
      <c r="M130" s="79">
        <v>11055433.492472118</v>
      </c>
      <c r="N130" s="79">
        <v>-999145.9832812657</v>
      </c>
    </row>
    <row r="131" spans="1:14" ht="24" customHeight="1">
      <c r="A131" s="25">
        <v>129</v>
      </c>
      <c r="B131" s="76">
        <v>144</v>
      </c>
      <c r="C131" s="32" t="s">
        <v>32</v>
      </c>
      <c r="D131" s="33" t="s">
        <v>291</v>
      </c>
      <c r="E131" s="34" t="s">
        <v>322</v>
      </c>
      <c r="F131" s="31" t="s">
        <v>159</v>
      </c>
      <c r="G131" s="38"/>
      <c r="H131" s="89" t="s">
        <v>456</v>
      </c>
      <c r="I131" s="77"/>
      <c r="J131" s="78"/>
      <c r="K131" s="79"/>
      <c r="L131" s="79"/>
      <c r="M131" s="79">
        <v>3196929.1722297417</v>
      </c>
      <c r="N131" s="79">
        <v>-574430.5588877226</v>
      </c>
    </row>
    <row r="132" spans="1:14" ht="24" customHeight="1">
      <c r="A132" s="25">
        <v>130</v>
      </c>
      <c r="B132" s="76">
        <v>145</v>
      </c>
      <c r="C132" s="32" t="s">
        <v>32</v>
      </c>
      <c r="D132" s="33" t="s">
        <v>279</v>
      </c>
      <c r="E132" s="34" t="s">
        <v>322</v>
      </c>
      <c r="F132" s="31" t="s">
        <v>160</v>
      </c>
      <c r="G132" s="38"/>
      <c r="H132" s="89" t="s">
        <v>457</v>
      </c>
      <c r="I132" s="77"/>
      <c r="J132" s="78"/>
      <c r="K132" s="79"/>
      <c r="L132" s="79"/>
      <c r="M132" s="79">
        <v>442114.1812358601</v>
      </c>
      <c r="N132" s="79">
        <v>502567.39344934974</v>
      </c>
    </row>
    <row r="133" spans="1:14" ht="24" customHeight="1">
      <c r="A133" s="25">
        <v>131</v>
      </c>
      <c r="B133" s="76">
        <v>146</v>
      </c>
      <c r="C133" s="32" t="s">
        <v>32</v>
      </c>
      <c r="D133" s="33" t="s">
        <v>282</v>
      </c>
      <c r="E133" s="34" t="s">
        <v>322</v>
      </c>
      <c r="F133" s="31" t="s">
        <v>161</v>
      </c>
      <c r="G133" s="38"/>
      <c r="H133" s="89" t="s">
        <v>458</v>
      </c>
      <c r="I133" s="77"/>
      <c r="J133" s="78"/>
      <c r="K133" s="79"/>
      <c r="L133" s="79"/>
      <c r="M133" s="79">
        <v>-28714067.430341277</v>
      </c>
      <c r="N133" s="79">
        <v>-1713960.9845503033</v>
      </c>
    </row>
    <row r="134" spans="1:14" ht="24" customHeight="1">
      <c r="A134" s="25">
        <v>132</v>
      </c>
      <c r="B134" s="76">
        <v>147</v>
      </c>
      <c r="C134" s="32" t="s">
        <v>32</v>
      </c>
      <c r="D134" s="33" t="s">
        <v>284</v>
      </c>
      <c r="E134" s="34" t="s">
        <v>322</v>
      </c>
      <c r="F134" s="31" t="s">
        <v>23</v>
      </c>
      <c r="G134" s="39" t="s">
        <v>21</v>
      </c>
      <c r="H134" s="89" t="s">
        <v>459</v>
      </c>
      <c r="I134" s="77"/>
      <c r="J134" s="78"/>
      <c r="K134" s="79"/>
      <c r="L134" s="79"/>
      <c r="M134" s="79">
        <v>-48145854.677138135</v>
      </c>
      <c r="N134" s="79">
        <v>15948355.907482162</v>
      </c>
    </row>
    <row r="135" spans="1:14" ht="24" customHeight="1">
      <c r="A135" s="25">
        <v>133</v>
      </c>
      <c r="B135" s="76">
        <v>149</v>
      </c>
      <c r="C135" s="32" t="s">
        <v>32</v>
      </c>
      <c r="D135" s="33" t="s">
        <v>297</v>
      </c>
      <c r="E135" s="34" t="s">
        <v>322</v>
      </c>
      <c r="F135" s="31" t="s">
        <v>162</v>
      </c>
      <c r="G135" s="38"/>
      <c r="H135" s="89" t="s">
        <v>460</v>
      </c>
      <c r="I135" s="77"/>
      <c r="J135" s="78"/>
      <c r="K135" s="79"/>
      <c r="L135" s="79"/>
      <c r="M135" s="79">
        <v>-69973126.64398418</v>
      </c>
      <c r="N135" s="79">
        <v>-1415633.4326882544</v>
      </c>
    </row>
    <row r="136" spans="1:14" ht="24" customHeight="1">
      <c r="A136" s="25">
        <v>134</v>
      </c>
      <c r="B136" s="76">
        <v>150</v>
      </c>
      <c r="C136" s="32" t="s">
        <v>32</v>
      </c>
      <c r="D136" s="33" t="s">
        <v>295</v>
      </c>
      <c r="E136" s="34" t="s">
        <v>322</v>
      </c>
      <c r="F136" s="31" t="s">
        <v>163</v>
      </c>
      <c r="G136" s="38"/>
      <c r="H136" s="89" t="s">
        <v>461</v>
      </c>
      <c r="I136" s="77"/>
      <c r="J136" s="78"/>
      <c r="K136" s="79"/>
      <c r="L136" s="79"/>
      <c r="M136" s="79">
        <v>-92625968.83259131</v>
      </c>
      <c r="N136" s="79">
        <v>-590207.0869226173</v>
      </c>
    </row>
    <row r="137" spans="1:14" ht="24" customHeight="1">
      <c r="A137" s="25">
        <v>135</v>
      </c>
      <c r="B137" s="76">
        <v>151</v>
      </c>
      <c r="C137" s="32" t="s">
        <v>32</v>
      </c>
      <c r="D137" s="33" t="s">
        <v>298</v>
      </c>
      <c r="E137" s="34" t="s">
        <v>322</v>
      </c>
      <c r="F137" s="31" t="s">
        <v>164</v>
      </c>
      <c r="G137" s="38"/>
      <c r="H137" s="89" t="s">
        <v>462</v>
      </c>
      <c r="I137" s="77"/>
      <c r="J137" s="78"/>
      <c r="K137" s="79"/>
      <c r="L137" s="79"/>
      <c r="M137" s="79">
        <v>-103818208.29557863</v>
      </c>
      <c r="N137" s="79">
        <v>-133091.0206533318</v>
      </c>
    </row>
    <row r="138" spans="1:14" ht="24" customHeight="1">
      <c r="A138" s="25">
        <v>136</v>
      </c>
      <c r="B138" s="76">
        <v>152</v>
      </c>
      <c r="C138" s="32" t="s">
        <v>32</v>
      </c>
      <c r="D138" s="33" t="s">
        <v>285</v>
      </c>
      <c r="E138" s="34" t="s">
        <v>322</v>
      </c>
      <c r="F138" s="31" t="s">
        <v>24</v>
      </c>
      <c r="G138" s="39" t="s">
        <v>21</v>
      </c>
      <c r="H138" s="89" t="s">
        <v>463</v>
      </c>
      <c r="I138" s="77"/>
      <c r="J138" s="78"/>
      <c r="K138" s="79"/>
      <c r="L138" s="79"/>
      <c r="M138" s="79">
        <v>-193524701.8690542</v>
      </c>
      <c r="N138" s="79">
        <v>11318565.590110298</v>
      </c>
    </row>
    <row r="139" spans="1:14" ht="24" customHeight="1">
      <c r="A139" s="25">
        <v>137</v>
      </c>
      <c r="B139" s="76">
        <v>153</v>
      </c>
      <c r="C139" s="32" t="s">
        <v>32</v>
      </c>
      <c r="D139" s="33" t="s">
        <v>294</v>
      </c>
      <c r="E139" s="34" t="s">
        <v>322</v>
      </c>
      <c r="F139" s="31" t="s">
        <v>25</v>
      </c>
      <c r="G139" s="39" t="s">
        <v>21</v>
      </c>
      <c r="H139" s="89" t="s">
        <v>464</v>
      </c>
      <c r="I139" s="77"/>
      <c r="J139" s="78"/>
      <c r="K139" s="79"/>
      <c r="L139" s="79"/>
      <c r="M139" s="79">
        <v>-381819178.90702504</v>
      </c>
      <c r="N139" s="79">
        <v>21919229.999454662</v>
      </c>
    </row>
    <row r="140" spans="1:14" ht="24" customHeight="1">
      <c r="A140" s="25">
        <v>138</v>
      </c>
      <c r="B140" s="76">
        <v>154</v>
      </c>
      <c r="C140" s="32" t="s">
        <v>32</v>
      </c>
      <c r="D140" s="33" t="s">
        <v>274</v>
      </c>
      <c r="E140" s="34" t="s">
        <v>323</v>
      </c>
      <c r="F140" s="31" t="s">
        <v>165</v>
      </c>
      <c r="G140" s="38"/>
      <c r="H140" s="89" t="s">
        <v>465</v>
      </c>
      <c r="I140" s="77"/>
      <c r="J140" s="78"/>
      <c r="K140" s="79"/>
      <c r="L140" s="79"/>
      <c r="M140" s="79">
        <v>59498481.34874469</v>
      </c>
      <c r="N140" s="79">
        <v>-587744.3471041846</v>
      </c>
    </row>
    <row r="141" spans="1:14" ht="24" customHeight="1">
      <c r="A141" s="25">
        <v>139</v>
      </c>
      <c r="B141" s="76">
        <v>155</v>
      </c>
      <c r="C141" s="32" t="s">
        <v>32</v>
      </c>
      <c r="D141" s="33" t="s">
        <v>281</v>
      </c>
      <c r="E141" s="34" t="s">
        <v>323</v>
      </c>
      <c r="F141" s="31" t="s">
        <v>166</v>
      </c>
      <c r="G141" s="38"/>
      <c r="H141" s="89" t="s">
        <v>466</v>
      </c>
      <c r="I141" s="77"/>
      <c r="J141" s="78"/>
      <c r="K141" s="79"/>
      <c r="L141" s="79"/>
      <c r="M141" s="79">
        <v>36712599.53233439</v>
      </c>
      <c r="N141" s="79">
        <v>-881897.0451551493</v>
      </c>
    </row>
    <row r="142" spans="1:14" ht="24" customHeight="1">
      <c r="A142" s="25">
        <v>140</v>
      </c>
      <c r="B142" s="76">
        <v>156</v>
      </c>
      <c r="C142" s="32" t="s">
        <v>32</v>
      </c>
      <c r="D142" s="33" t="s">
        <v>287</v>
      </c>
      <c r="E142" s="34" t="s">
        <v>323</v>
      </c>
      <c r="F142" s="31" t="s">
        <v>167</v>
      </c>
      <c r="G142" s="38"/>
      <c r="H142" s="89" t="s">
        <v>467</v>
      </c>
      <c r="I142" s="77"/>
      <c r="J142" s="78"/>
      <c r="K142" s="79"/>
      <c r="L142" s="79"/>
      <c r="M142" s="79">
        <v>29505906.952312533</v>
      </c>
      <c r="N142" s="79">
        <v>-7171.149769004569</v>
      </c>
    </row>
    <row r="143" spans="1:14" ht="24" customHeight="1">
      <c r="A143" s="25">
        <v>141</v>
      </c>
      <c r="B143" s="76">
        <v>157</v>
      </c>
      <c r="C143" s="32" t="s">
        <v>32</v>
      </c>
      <c r="D143" s="33" t="s">
        <v>278</v>
      </c>
      <c r="E143" s="34" t="s">
        <v>325</v>
      </c>
      <c r="F143" s="31" t="s">
        <v>168</v>
      </c>
      <c r="G143" s="38"/>
      <c r="H143" s="89" t="s">
        <v>468</v>
      </c>
      <c r="I143" s="77"/>
      <c r="J143" s="78"/>
      <c r="K143" s="79"/>
      <c r="L143" s="79"/>
      <c r="M143" s="79">
        <v>21556375.120260727</v>
      </c>
      <c r="N143" s="79">
        <v>-703980.9369105652</v>
      </c>
    </row>
    <row r="144" spans="1:14" ht="24" customHeight="1">
      <c r="A144" s="25">
        <v>142</v>
      </c>
      <c r="B144" s="76">
        <v>158</v>
      </c>
      <c r="C144" s="32" t="s">
        <v>32</v>
      </c>
      <c r="D144" s="33" t="s">
        <v>290</v>
      </c>
      <c r="E144" s="34" t="s">
        <v>323</v>
      </c>
      <c r="F144" s="31" t="s">
        <v>169</v>
      </c>
      <c r="G144" s="38"/>
      <c r="H144" s="89" t="s">
        <v>469</v>
      </c>
      <c r="I144" s="77"/>
      <c r="J144" s="78"/>
      <c r="K144" s="79"/>
      <c r="L144" s="79"/>
      <c r="M144" s="79">
        <v>20467176.034537245</v>
      </c>
      <c r="N144" s="79">
        <v>-2012377.5596964587</v>
      </c>
    </row>
    <row r="145" spans="1:14" ht="24" customHeight="1">
      <c r="A145" s="25">
        <v>143</v>
      </c>
      <c r="B145" s="76">
        <v>159</v>
      </c>
      <c r="C145" s="32" t="s">
        <v>32</v>
      </c>
      <c r="D145" s="33" t="s">
        <v>278</v>
      </c>
      <c r="E145" s="34" t="s">
        <v>325</v>
      </c>
      <c r="F145" s="31" t="s">
        <v>170</v>
      </c>
      <c r="G145" s="38"/>
      <c r="H145" s="89" t="s">
        <v>470</v>
      </c>
      <c r="I145" s="77"/>
      <c r="J145" s="78"/>
      <c r="K145" s="79"/>
      <c r="L145" s="79"/>
      <c r="M145" s="79">
        <v>20059866.490169674</v>
      </c>
      <c r="N145" s="79">
        <v>-542512.6402989377</v>
      </c>
    </row>
    <row r="146" spans="1:14" ht="24" customHeight="1">
      <c r="A146" s="25">
        <v>144</v>
      </c>
      <c r="B146" s="76">
        <v>160</v>
      </c>
      <c r="C146" s="32" t="s">
        <v>32</v>
      </c>
      <c r="D146" s="33" t="s">
        <v>293</v>
      </c>
      <c r="E146" s="34" t="s">
        <v>324</v>
      </c>
      <c r="F146" s="31" t="s">
        <v>171</v>
      </c>
      <c r="G146" s="38"/>
      <c r="H146" s="89" t="s">
        <v>471</v>
      </c>
      <c r="I146" s="77"/>
      <c r="J146" s="78"/>
      <c r="K146" s="79"/>
      <c r="L146" s="79"/>
      <c r="M146" s="79">
        <v>-4183325.2529661017</v>
      </c>
      <c r="N146" s="79">
        <v>-2743568.917544915</v>
      </c>
    </row>
    <row r="147" spans="1:14" ht="24" customHeight="1">
      <c r="A147" s="25">
        <v>145</v>
      </c>
      <c r="B147" s="76">
        <v>161</v>
      </c>
      <c r="C147" s="32" t="s">
        <v>32</v>
      </c>
      <c r="D147" s="33" t="s">
        <v>280</v>
      </c>
      <c r="E147" s="34" t="s">
        <v>323</v>
      </c>
      <c r="F147" s="31" t="s">
        <v>172</v>
      </c>
      <c r="G147" s="38"/>
      <c r="H147" s="89" t="s">
        <v>472</v>
      </c>
      <c r="I147" s="77"/>
      <c r="J147" s="78"/>
      <c r="K147" s="79"/>
      <c r="L147" s="79"/>
      <c r="M147" s="79">
        <v>-28458818.30076607</v>
      </c>
      <c r="N147" s="79">
        <v>-699138.4882767919</v>
      </c>
    </row>
    <row r="148" spans="1:14" ht="24" customHeight="1">
      <c r="A148" s="25">
        <v>146</v>
      </c>
      <c r="B148" s="76">
        <v>163</v>
      </c>
      <c r="C148" s="32" t="s">
        <v>32</v>
      </c>
      <c r="D148" s="33" t="s">
        <v>275</v>
      </c>
      <c r="E148" s="34" t="s">
        <v>325</v>
      </c>
      <c r="F148" s="31" t="s">
        <v>173</v>
      </c>
      <c r="G148" s="38"/>
      <c r="H148" s="89" t="s">
        <v>473</v>
      </c>
      <c r="I148" s="77"/>
      <c r="J148" s="78"/>
      <c r="K148" s="79"/>
      <c r="L148" s="79"/>
      <c r="M148" s="79">
        <v>-47656706.589625835</v>
      </c>
      <c r="N148" s="79">
        <v>-1320969.5959977247</v>
      </c>
    </row>
    <row r="149" spans="1:14" ht="24" customHeight="1">
      <c r="A149" s="25">
        <v>147</v>
      </c>
      <c r="B149" s="76">
        <v>164</v>
      </c>
      <c r="C149" s="32" t="s">
        <v>32</v>
      </c>
      <c r="D149" s="33" t="s">
        <v>286</v>
      </c>
      <c r="E149" s="34" t="s">
        <v>324</v>
      </c>
      <c r="F149" s="31" t="s">
        <v>174</v>
      </c>
      <c r="G149" s="38"/>
      <c r="H149" s="89" t="s">
        <v>474</v>
      </c>
      <c r="I149" s="77"/>
      <c r="J149" s="78"/>
      <c r="K149" s="79"/>
      <c r="L149" s="79"/>
      <c r="M149" s="79">
        <v>-62706051.57357628</v>
      </c>
      <c r="N149" s="79">
        <v>-1696663.4698266531</v>
      </c>
    </row>
    <row r="150" spans="1:14" ht="24" customHeight="1">
      <c r="A150" s="25">
        <v>148</v>
      </c>
      <c r="B150" s="76">
        <v>166</v>
      </c>
      <c r="C150" s="32" t="s">
        <v>32</v>
      </c>
      <c r="D150" s="33" t="s">
        <v>282</v>
      </c>
      <c r="E150" s="34" t="s">
        <v>323</v>
      </c>
      <c r="F150" s="31" t="s">
        <v>175</v>
      </c>
      <c r="G150" s="38"/>
      <c r="H150" s="89" t="s">
        <v>475</v>
      </c>
      <c r="I150" s="77"/>
      <c r="J150" s="78"/>
      <c r="K150" s="79"/>
      <c r="L150" s="79"/>
      <c r="M150" s="79">
        <v>-66220911.49866776</v>
      </c>
      <c r="N150" s="79">
        <v>-1274707.307331264</v>
      </c>
    </row>
    <row r="151" spans="1:14" ht="24" customHeight="1">
      <c r="A151" s="25">
        <v>149</v>
      </c>
      <c r="B151" s="76">
        <v>167</v>
      </c>
      <c r="C151" s="32" t="s">
        <v>32</v>
      </c>
      <c r="D151" s="33" t="s">
        <v>295</v>
      </c>
      <c r="E151" s="34" t="s">
        <v>325</v>
      </c>
      <c r="F151" s="31" t="s">
        <v>176</v>
      </c>
      <c r="G151" s="38"/>
      <c r="H151" s="89" t="s">
        <v>476</v>
      </c>
      <c r="I151" s="77"/>
      <c r="J151" s="78"/>
      <c r="K151" s="79"/>
      <c r="L151" s="79"/>
      <c r="M151" s="79">
        <v>-75974438.29743701</v>
      </c>
      <c r="N151" s="79">
        <v>-1605881.0766173133</v>
      </c>
    </row>
    <row r="152" spans="1:14" ht="24" customHeight="1">
      <c r="A152" s="25">
        <v>150</v>
      </c>
      <c r="B152" s="76">
        <v>168</v>
      </c>
      <c r="C152" s="32" t="s">
        <v>32</v>
      </c>
      <c r="D152" s="33" t="s">
        <v>284</v>
      </c>
      <c r="E152" s="34" t="s">
        <v>323</v>
      </c>
      <c r="F152" s="31" t="s">
        <v>177</v>
      </c>
      <c r="G152" s="38"/>
      <c r="H152" s="89" t="s">
        <v>477</v>
      </c>
      <c r="I152" s="77"/>
      <c r="J152" s="78"/>
      <c r="K152" s="79"/>
      <c r="L152" s="79"/>
      <c r="M152" s="79">
        <v>-94124700.96621111</v>
      </c>
      <c r="N152" s="79">
        <v>-963570.1918513484</v>
      </c>
    </row>
    <row r="153" spans="1:14" ht="24" customHeight="1">
      <c r="A153" s="25">
        <v>151</v>
      </c>
      <c r="B153" s="76">
        <v>169</v>
      </c>
      <c r="C153" s="32" t="s">
        <v>32</v>
      </c>
      <c r="D153" s="33" t="s">
        <v>297</v>
      </c>
      <c r="E153" s="34" t="s">
        <v>323</v>
      </c>
      <c r="F153" s="31" t="s">
        <v>178</v>
      </c>
      <c r="G153" s="38"/>
      <c r="H153" s="89" t="s">
        <v>478</v>
      </c>
      <c r="I153" s="77"/>
      <c r="J153" s="78"/>
      <c r="K153" s="79"/>
      <c r="L153" s="79"/>
      <c r="M153" s="79">
        <v>-99585731.51392779</v>
      </c>
      <c r="N153" s="79">
        <v>-1488305.1137468324</v>
      </c>
    </row>
    <row r="154" spans="1:14" ht="24" customHeight="1">
      <c r="A154" s="25">
        <v>152</v>
      </c>
      <c r="B154" s="76">
        <v>170</v>
      </c>
      <c r="C154" s="32" t="s">
        <v>32</v>
      </c>
      <c r="D154" s="33" t="s">
        <v>295</v>
      </c>
      <c r="E154" s="34" t="s">
        <v>325</v>
      </c>
      <c r="F154" s="31" t="s">
        <v>179</v>
      </c>
      <c r="G154" s="38"/>
      <c r="H154" s="89" t="s">
        <v>479</v>
      </c>
      <c r="I154" s="77"/>
      <c r="J154" s="78"/>
      <c r="K154" s="79"/>
      <c r="L154" s="79"/>
      <c r="M154" s="79">
        <v>-103543310.65522891</v>
      </c>
      <c r="N154" s="79">
        <v>-1361345.8274421662</v>
      </c>
    </row>
    <row r="155" spans="1:14" ht="24" customHeight="1">
      <c r="A155" s="25">
        <v>153</v>
      </c>
      <c r="B155" s="76">
        <v>171</v>
      </c>
      <c r="C155" s="32" t="s">
        <v>32</v>
      </c>
      <c r="D155" s="33" t="s">
        <v>297</v>
      </c>
      <c r="E155" s="34" t="s">
        <v>323</v>
      </c>
      <c r="F155" s="31" t="s">
        <v>180</v>
      </c>
      <c r="G155" s="38"/>
      <c r="H155" s="89" t="s">
        <v>480</v>
      </c>
      <c r="I155" s="77"/>
      <c r="J155" s="78"/>
      <c r="K155" s="79"/>
      <c r="L155" s="79"/>
      <c r="M155" s="79">
        <v>-116025514.93412359</v>
      </c>
      <c r="N155" s="79">
        <v>-1809337.9758445143</v>
      </c>
    </row>
    <row r="156" spans="1:14" ht="24" customHeight="1">
      <c r="A156" s="25">
        <v>154</v>
      </c>
      <c r="B156" s="76">
        <v>172</v>
      </c>
      <c r="C156" s="32" t="s">
        <v>32</v>
      </c>
      <c r="D156" s="33" t="s">
        <v>297</v>
      </c>
      <c r="E156" s="34" t="s">
        <v>323</v>
      </c>
      <c r="F156" s="31" t="s">
        <v>181</v>
      </c>
      <c r="G156" s="38"/>
      <c r="H156" s="89" t="s">
        <v>481</v>
      </c>
      <c r="I156" s="77"/>
      <c r="J156" s="78"/>
      <c r="K156" s="79"/>
      <c r="L156" s="79"/>
      <c r="M156" s="79">
        <v>-144035639.2983136</v>
      </c>
      <c r="N156" s="79">
        <v>-556235.4465432107</v>
      </c>
    </row>
    <row r="157" spans="1:14" ht="24" customHeight="1">
      <c r="A157" s="25">
        <v>155</v>
      </c>
      <c r="B157" s="76">
        <v>173</v>
      </c>
      <c r="C157" s="32" t="s">
        <v>32</v>
      </c>
      <c r="D157" s="33" t="s">
        <v>299</v>
      </c>
      <c r="E157" s="34" t="s">
        <v>326</v>
      </c>
      <c r="F157" s="31" t="s">
        <v>182</v>
      </c>
      <c r="G157" s="38"/>
      <c r="H157" s="89" t="s">
        <v>482</v>
      </c>
      <c r="I157" s="77"/>
      <c r="J157" s="78"/>
      <c r="K157" s="79"/>
      <c r="L157" s="79"/>
      <c r="M157" s="79">
        <v>5783060.412525989</v>
      </c>
      <c r="N157" s="79">
        <v>1459178.5744651675</v>
      </c>
    </row>
    <row r="158" spans="1:14" ht="24" customHeight="1">
      <c r="A158" s="25">
        <v>156</v>
      </c>
      <c r="B158" s="76">
        <v>174</v>
      </c>
      <c r="C158" s="32" t="s">
        <v>32</v>
      </c>
      <c r="D158" s="33" t="s">
        <v>276</v>
      </c>
      <c r="E158" s="34" t="s">
        <v>327</v>
      </c>
      <c r="F158" s="31" t="s">
        <v>183</v>
      </c>
      <c r="G158" s="38"/>
      <c r="H158" s="89" t="s">
        <v>483</v>
      </c>
      <c r="I158" s="77"/>
      <c r="J158" s="78"/>
      <c r="K158" s="79"/>
      <c r="L158" s="79"/>
      <c r="M158" s="79">
        <v>-57252984.79870239</v>
      </c>
      <c r="N158" s="79">
        <v>-1924912.2377577035</v>
      </c>
    </row>
    <row r="159" spans="1:14" ht="24" customHeight="1">
      <c r="A159" s="25">
        <v>157</v>
      </c>
      <c r="B159" s="76">
        <v>175</v>
      </c>
      <c r="C159" s="32" t="s">
        <v>32</v>
      </c>
      <c r="D159" s="33" t="s">
        <v>296</v>
      </c>
      <c r="E159" s="34" t="s">
        <v>326</v>
      </c>
      <c r="F159" s="31" t="s">
        <v>184</v>
      </c>
      <c r="G159" s="38"/>
      <c r="H159" s="89" t="s">
        <v>450</v>
      </c>
      <c r="I159" s="77"/>
      <c r="J159" s="78"/>
      <c r="K159" s="79"/>
      <c r="L159" s="79"/>
      <c r="M159" s="79">
        <v>-65786428.32103913</v>
      </c>
      <c r="N159" s="79">
        <v>-2550918.7545492873</v>
      </c>
    </row>
    <row r="160" spans="1:14" ht="24" customHeight="1">
      <c r="A160" s="25">
        <v>158</v>
      </c>
      <c r="B160" s="76">
        <v>176</v>
      </c>
      <c r="C160" s="32" t="s">
        <v>32</v>
      </c>
      <c r="D160" s="33" t="s">
        <v>296</v>
      </c>
      <c r="E160" s="34" t="s">
        <v>326</v>
      </c>
      <c r="F160" s="31" t="s">
        <v>185</v>
      </c>
      <c r="G160" s="38"/>
      <c r="H160" s="89" t="s">
        <v>450</v>
      </c>
      <c r="I160" s="77"/>
      <c r="J160" s="78"/>
      <c r="K160" s="79"/>
      <c r="L160" s="79"/>
      <c r="M160" s="79">
        <v>-69131159.97443298</v>
      </c>
      <c r="N160" s="79">
        <v>-1907605.678194036</v>
      </c>
    </row>
    <row r="161" spans="1:14" ht="24" customHeight="1">
      <c r="A161" s="25">
        <v>159</v>
      </c>
      <c r="B161" s="76">
        <v>177</v>
      </c>
      <c r="C161" s="32" t="s">
        <v>32</v>
      </c>
      <c r="D161" s="33" t="s">
        <v>299</v>
      </c>
      <c r="E161" s="34" t="s">
        <v>326</v>
      </c>
      <c r="F161" s="31" t="s">
        <v>186</v>
      </c>
      <c r="G161" s="38"/>
      <c r="H161" s="89" t="s">
        <v>484</v>
      </c>
      <c r="I161" s="77"/>
      <c r="J161" s="78"/>
      <c r="K161" s="79"/>
      <c r="L161" s="79"/>
      <c r="M161" s="79">
        <v>-69812610.8654329</v>
      </c>
      <c r="N161" s="79">
        <v>175563.00116947523</v>
      </c>
    </row>
    <row r="162" spans="1:14" ht="24" customHeight="1">
      <c r="A162" s="25">
        <v>160</v>
      </c>
      <c r="B162" s="76">
        <v>178</v>
      </c>
      <c r="C162" s="32" t="s">
        <v>32</v>
      </c>
      <c r="D162" s="33" t="s">
        <v>299</v>
      </c>
      <c r="E162" s="34" t="s">
        <v>326</v>
      </c>
      <c r="F162" s="31" t="s">
        <v>187</v>
      </c>
      <c r="G162" s="38"/>
      <c r="H162" s="89" t="s">
        <v>485</v>
      </c>
      <c r="I162" s="77"/>
      <c r="J162" s="78"/>
      <c r="K162" s="79"/>
      <c r="L162" s="79"/>
      <c r="M162" s="79">
        <v>-71627942.67497212</v>
      </c>
      <c r="N162" s="79">
        <v>-14183.425926789343</v>
      </c>
    </row>
    <row r="163" spans="1:14" ht="24" customHeight="1">
      <c r="A163" s="25">
        <v>161</v>
      </c>
      <c r="B163" s="76">
        <v>179</v>
      </c>
      <c r="C163" s="32" t="s">
        <v>32</v>
      </c>
      <c r="D163" s="33" t="s">
        <v>299</v>
      </c>
      <c r="E163" s="34" t="s">
        <v>326</v>
      </c>
      <c r="F163" s="31" t="s">
        <v>188</v>
      </c>
      <c r="G163" s="38"/>
      <c r="H163" s="89" t="s">
        <v>486</v>
      </c>
      <c r="I163" s="77"/>
      <c r="J163" s="78"/>
      <c r="K163" s="79"/>
      <c r="L163" s="79"/>
      <c r="M163" s="79">
        <v>-73181642.23596238</v>
      </c>
      <c r="N163" s="79">
        <v>-193110.07237734337</v>
      </c>
    </row>
    <row r="164" spans="1:14" ht="24" customHeight="1">
      <c r="A164" s="25">
        <v>162</v>
      </c>
      <c r="B164" s="76">
        <v>180</v>
      </c>
      <c r="C164" s="32" t="s">
        <v>32</v>
      </c>
      <c r="D164" s="33" t="s">
        <v>277</v>
      </c>
      <c r="E164" s="34" t="s">
        <v>326</v>
      </c>
      <c r="F164" s="31" t="s">
        <v>189</v>
      </c>
      <c r="G164" s="38"/>
      <c r="H164" s="89" t="s">
        <v>487</v>
      </c>
      <c r="I164" s="77"/>
      <c r="J164" s="78"/>
      <c r="K164" s="79"/>
      <c r="L164" s="79"/>
      <c r="M164" s="79">
        <v>-85225400.35814989</v>
      </c>
      <c r="N164" s="79">
        <v>-1370349.9644300367</v>
      </c>
    </row>
    <row r="165" spans="1:14" ht="24" customHeight="1">
      <c r="A165" s="25">
        <v>163</v>
      </c>
      <c r="B165" s="76">
        <v>181</v>
      </c>
      <c r="C165" s="32" t="s">
        <v>32</v>
      </c>
      <c r="D165" s="33" t="s">
        <v>293</v>
      </c>
      <c r="E165" s="34" t="s">
        <v>326</v>
      </c>
      <c r="F165" s="31" t="s">
        <v>190</v>
      </c>
      <c r="G165" s="38"/>
      <c r="H165" s="89" t="s">
        <v>488</v>
      </c>
      <c r="I165" s="77"/>
      <c r="J165" s="78"/>
      <c r="K165" s="79"/>
      <c r="L165" s="79"/>
      <c r="M165" s="79">
        <v>-85773342.71924195</v>
      </c>
      <c r="N165" s="79">
        <v>-2474365.1773329955</v>
      </c>
    </row>
    <row r="166" spans="1:14" ht="24" customHeight="1">
      <c r="A166" s="25">
        <v>164</v>
      </c>
      <c r="B166" s="76">
        <v>182</v>
      </c>
      <c r="C166" s="32" t="s">
        <v>32</v>
      </c>
      <c r="D166" s="33" t="s">
        <v>275</v>
      </c>
      <c r="E166" s="34" t="s">
        <v>326</v>
      </c>
      <c r="F166" s="31" t="s">
        <v>6</v>
      </c>
      <c r="G166" s="38"/>
      <c r="H166" s="89" t="s">
        <v>489</v>
      </c>
      <c r="I166" s="77"/>
      <c r="J166" s="78"/>
      <c r="K166" s="79"/>
      <c r="L166" s="79"/>
      <c r="M166" s="79">
        <v>-100670589.47371425</v>
      </c>
      <c r="N166" s="79">
        <v>-1833337.7554178333</v>
      </c>
    </row>
    <row r="167" spans="1:14" ht="24" customHeight="1">
      <c r="A167" s="25">
        <v>165</v>
      </c>
      <c r="B167" s="76">
        <v>183</v>
      </c>
      <c r="C167" s="32" t="s">
        <v>32</v>
      </c>
      <c r="D167" s="33" t="s">
        <v>277</v>
      </c>
      <c r="E167" s="34" t="s">
        <v>326</v>
      </c>
      <c r="F167" s="31" t="s">
        <v>26</v>
      </c>
      <c r="G167" s="39" t="s">
        <v>21</v>
      </c>
      <c r="H167" s="89" t="s">
        <v>490</v>
      </c>
      <c r="I167" s="77"/>
      <c r="J167" s="78"/>
      <c r="K167" s="79"/>
      <c r="L167" s="79"/>
      <c r="M167" s="79">
        <v>-445695700.88918173</v>
      </c>
      <c r="N167" s="79">
        <v>8239066.950678898</v>
      </c>
    </row>
    <row r="168" spans="1:14" ht="24" customHeight="1">
      <c r="A168" s="25">
        <v>166</v>
      </c>
      <c r="B168" s="76">
        <v>184</v>
      </c>
      <c r="C168" s="32" t="s">
        <v>33</v>
      </c>
      <c r="D168" s="33" t="s">
        <v>300</v>
      </c>
      <c r="E168" s="34" t="s">
        <v>319</v>
      </c>
      <c r="F168" s="31" t="s">
        <v>191</v>
      </c>
      <c r="G168" s="38"/>
      <c r="H168" s="89" t="s">
        <v>491</v>
      </c>
      <c r="I168" s="77"/>
      <c r="J168" s="78"/>
      <c r="K168" s="79"/>
      <c r="L168" s="79"/>
      <c r="M168" s="79">
        <v>-33184822.110552084</v>
      </c>
      <c r="N168" s="79">
        <v>-2233562.4286463326</v>
      </c>
    </row>
    <row r="169" spans="1:14" ht="24" customHeight="1">
      <c r="A169" s="25">
        <v>167</v>
      </c>
      <c r="B169" s="76">
        <v>185</v>
      </c>
      <c r="C169" s="32" t="s">
        <v>33</v>
      </c>
      <c r="D169" s="33" t="s">
        <v>250</v>
      </c>
      <c r="E169" s="34" t="s">
        <v>319</v>
      </c>
      <c r="F169" s="31" t="s">
        <v>192</v>
      </c>
      <c r="G169" s="38"/>
      <c r="H169" s="89" t="s">
        <v>492</v>
      </c>
      <c r="I169" s="77"/>
      <c r="J169" s="78"/>
      <c r="K169" s="79"/>
      <c r="L169" s="79"/>
      <c r="M169" s="79">
        <v>-73463618.78550556</v>
      </c>
      <c r="N169" s="79">
        <v>-3949702.8093079217</v>
      </c>
    </row>
    <row r="170" spans="1:14" ht="24" customHeight="1">
      <c r="A170" s="25">
        <v>168</v>
      </c>
      <c r="B170" s="76">
        <v>186</v>
      </c>
      <c r="C170" s="32" t="s">
        <v>33</v>
      </c>
      <c r="D170" s="33" t="s">
        <v>301</v>
      </c>
      <c r="E170" s="34" t="s">
        <v>319</v>
      </c>
      <c r="F170" s="31" t="s">
        <v>193</v>
      </c>
      <c r="G170" s="39"/>
      <c r="H170" s="89" t="s">
        <v>493</v>
      </c>
      <c r="I170" s="77"/>
      <c r="J170" s="78"/>
      <c r="K170" s="79"/>
      <c r="L170" s="79"/>
      <c r="M170" s="79">
        <v>-185186034.23066056</v>
      </c>
      <c r="N170" s="79">
        <v>-2625869.5607763235</v>
      </c>
    </row>
    <row r="171" spans="1:14" ht="24" customHeight="1">
      <c r="A171" s="25">
        <v>169</v>
      </c>
      <c r="B171" s="76">
        <v>187</v>
      </c>
      <c r="C171" s="32" t="s">
        <v>33</v>
      </c>
      <c r="D171" s="33" t="s">
        <v>302</v>
      </c>
      <c r="E171" s="34" t="s">
        <v>321</v>
      </c>
      <c r="F171" s="31" t="s">
        <v>194</v>
      </c>
      <c r="G171" s="38"/>
      <c r="H171" s="89" t="s">
        <v>494</v>
      </c>
      <c r="I171" s="77"/>
      <c r="J171" s="78"/>
      <c r="K171" s="79"/>
      <c r="L171" s="79"/>
      <c r="M171" s="79">
        <v>92395783.27680606</v>
      </c>
      <c r="N171" s="79">
        <v>-752570.4364529725</v>
      </c>
    </row>
    <row r="172" spans="1:14" ht="24" customHeight="1">
      <c r="A172" s="25">
        <v>170</v>
      </c>
      <c r="B172" s="76">
        <v>188</v>
      </c>
      <c r="C172" s="32" t="s">
        <v>33</v>
      </c>
      <c r="D172" s="33" t="s">
        <v>303</v>
      </c>
      <c r="E172" s="34" t="s">
        <v>321</v>
      </c>
      <c r="F172" s="31" t="s">
        <v>195</v>
      </c>
      <c r="G172" s="38"/>
      <c r="H172" s="89" t="s">
        <v>495</v>
      </c>
      <c r="I172" s="77"/>
      <c r="J172" s="78"/>
      <c r="K172" s="79"/>
      <c r="L172" s="79"/>
      <c r="M172" s="79">
        <v>2455957.9656814244</v>
      </c>
      <c r="N172" s="79">
        <v>-947149.6201020189</v>
      </c>
    </row>
    <row r="173" spans="1:14" ht="24" customHeight="1">
      <c r="A173" s="25">
        <v>171</v>
      </c>
      <c r="B173" s="76">
        <v>189</v>
      </c>
      <c r="C173" s="32" t="s">
        <v>33</v>
      </c>
      <c r="D173" s="33" t="s">
        <v>302</v>
      </c>
      <c r="E173" s="34" t="s">
        <v>321</v>
      </c>
      <c r="F173" s="31" t="s">
        <v>196</v>
      </c>
      <c r="G173" s="38"/>
      <c r="H173" s="89" t="s">
        <v>496</v>
      </c>
      <c r="I173" s="77"/>
      <c r="J173" s="78"/>
      <c r="K173" s="79"/>
      <c r="L173" s="79"/>
      <c r="M173" s="79">
        <v>-6647897.404087126</v>
      </c>
      <c r="N173" s="79">
        <v>-469745.8170276821</v>
      </c>
    </row>
    <row r="174" spans="1:14" ht="24" customHeight="1">
      <c r="A174" s="25">
        <v>172</v>
      </c>
      <c r="B174" s="76">
        <v>190</v>
      </c>
      <c r="C174" s="32" t="s">
        <v>33</v>
      </c>
      <c r="D174" s="33" t="s">
        <v>301</v>
      </c>
      <c r="E174" s="34" t="s">
        <v>321</v>
      </c>
      <c r="F174" s="31" t="s">
        <v>197</v>
      </c>
      <c r="G174" s="38"/>
      <c r="H174" s="89" t="s">
        <v>497</v>
      </c>
      <c r="I174" s="77"/>
      <c r="J174" s="78"/>
      <c r="K174" s="79"/>
      <c r="L174" s="79"/>
      <c r="M174" s="79">
        <v>-14221634.450969597</v>
      </c>
      <c r="N174" s="79">
        <v>-499704.08618532814</v>
      </c>
    </row>
    <row r="175" spans="1:14" ht="24" customHeight="1">
      <c r="A175" s="25">
        <v>173</v>
      </c>
      <c r="B175" s="76">
        <v>191</v>
      </c>
      <c r="C175" s="32" t="s">
        <v>33</v>
      </c>
      <c r="D175" s="33" t="s">
        <v>304</v>
      </c>
      <c r="E175" s="34" t="s">
        <v>321</v>
      </c>
      <c r="F175" s="31" t="s">
        <v>198</v>
      </c>
      <c r="G175" s="38"/>
      <c r="H175" s="89" t="s">
        <v>498</v>
      </c>
      <c r="I175" s="77"/>
      <c r="J175" s="78"/>
      <c r="K175" s="79"/>
      <c r="L175" s="79"/>
      <c r="M175" s="79">
        <v>-20321067.651299752</v>
      </c>
      <c r="N175" s="79">
        <v>144700.53976758238</v>
      </c>
    </row>
    <row r="176" spans="1:14" ht="24" customHeight="1">
      <c r="A176" s="25">
        <v>174</v>
      </c>
      <c r="B176" s="76">
        <v>192</v>
      </c>
      <c r="C176" s="32" t="s">
        <v>33</v>
      </c>
      <c r="D176" s="33" t="s">
        <v>305</v>
      </c>
      <c r="E176" s="34" t="s">
        <v>321</v>
      </c>
      <c r="F176" s="31" t="s">
        <v>199</v>
      </c>
      <c r="G176" s="38"/>
      <c r="H176" s="89" t="s">
        <v>499</v>
      </c>
      <c r="I176" s="77"/>
      <c r="J176" s="78"/>
      <c r="K176" s="79"/>
      <c r="L176" s="79"/>
      <c r="M176" s="79">
        <v>-25936556.06489244</v>
      </c>
      <c r="N176" s="79">
        <v>-23781.50091940068</v>
      </c>
    </row>
    <row r="177" spans="1:14" ht="24" customHeight="1">
      <c r="A177" s="25">
        <v>175</v>
      </c>
      <c r="B177" s="76">
        <v>193</v>
      </c>
      <c r="C177" s="32" t="s">
        <v>33</v>
      </c>
      <c r="D177" s="33" t="s">
        <v>306</v>
      </c>
      <c r="E177" s="34" t="s">
        <v>321</v>
      </c>
      <c r="F177" s="31" t="s">
        <v>200</v>
      </c>
      <c r="G177" s="38"/>
      <c r="H177" s="89" t="s">
        <v>500</v>
      </c>
      <c r="I177" s="77"/>
      <c r="J177" s="78"/>
      <c r="K177" s="79"/>
      <c r="L177" s="79"/>
      <c r="M177" s="79">
        <v>-29133689.436425876</v>
      </c>
      <c r="N177" s="79">
        <v>498801.65093475254</v>
      </c>
    </row>
    <row r="178" spans="1:14" ht="24" customHeight="1">
      <c r="A178" s="25">
        <v>176</v>
      </c>
      <c r="B178" s="76">
        <v>194</v>
      </c>
      <c r="C178" s="32" t="s">
        <v>33</v>
      </c>
      <c r="D178" s="33" t="s">
        <v>301</v>
      </c>
      <c r="E178" s="34" t="s">
        <v>321</v>
      </c>
      <c r="F178" s="31" t="s">
        <v>201</v>
      </c>
      <c r="G178" s="38"/>
      <c r="H178" s="89" t="s">
        <v>501</v>
      </c>
      <c r="I178" s="77"/>
      <c r="J178" s="78"/>
      <c r="K178" s="79"/>
      <c r="L178" s="79"/>
      <c r="M178" s="79">
        <v>-32290550.167515166</v>
      </c>
      <c r="N178" s="79">
        <v>-266570.8752231877</v>
      </c>
    </row>
    <row r="179" spans="1:14" ht="24" customHeight="1">
      <c r="A179" s="25">
        <v>177</v>
      </c>
      <c r="B179" s="76">
        <v>195</v>
      </c>
      <c r="C179" s="32" t="s">
        <v>33</v>
      </c>
      <c r="D179" s="33" t="s">
        <v>307</v>
      </c>
      <c r="E179" s="34" t="s">
        <v>321</v>
      </c>
      <c r="F179" s="31" t="s">
        <v>202</v>
      </c>
      <c r="G179" s="38"/>
      <c r="H179" s="89" t="s">
        <v>502</v>
      </c>
      <c r="I179" s="77"/>
      <c r="J179" s="78"/>
      <c r="K179" s="79"/>
      <c r="L179" s="79"/>
      <c r="M179" s="79">
        <v>-47497559.70270281</v>
      </c>
      <c r="N179" s="79">
        <v>-2355666.084444614</v>
      </c>
    </row>
    <row r="180" spans="1:14" ht="24" customHeight="1">
      <c r="A180" s="25">
        <v>178</v>
      </c>
      <c r="B180" s="76">
        <v>196</v>
      </c>
      <c r="C180" s="32" t="s">
        <v>33</v>
      </c>
      <c r="D180" s="33" t="s">
        <v>302</v>
      </c>
      <c r="E180" s="34" t="s">
        <v>321</v>
      </c>
      <c r="F180" s="31" t="s">
        <v>203</v>
      </c>
      <c r="G180" s="38"/>
      <c r="H180" s="89" t="s">
        <v>503</v>
      </c>
      <c r="I180" s="77"/>
      <c r="J180" s="78"/>
      <c r="K180" s="79"/>
      <c r="L180" s="79"/>
      <c r="M180" s="79">
        <v>-48997229.64053201</v>
      </c>
      <c r="N180" s="79">
        <v>-965866.3782833655</v>
      </c>
    </row>
    <row r="181" spans="1:14" ht="24" customHeight="1">
      <c r="A181" s="25">
        <v>179</v>
      </c>
      <c r="B181" s="76">
        <v>197</v>
      </c>
      <c r="C181" s="32" t="s">
        <v>33</v>
      </c>
      <c r="D181" s="33" t="s">
        <v>306</v>
      </c>
      <c r="E181" s="34" t="s">
        <v>321</v>
      </c>
      <c r="F181" s="31" t="s">
        <v>204</v>
      </c>
      <c r="G181" s="38"/>
      <c r="H181" s="89" t="s">
        <v>504</v>
      </c>
      <c r="I181" s="77"/>
      <c r="J181" s="78"/>
      <c r="K181" s="79"/>
      <c r="L181" s="79"/>
      <c r="M181" s="79">
        <v>-54035749.14016418</v>
      </c>
      <c r="N181" s="79">
        <v>-204748.8399196481</v>
      </c>
    </row>
    <row r="182" spans="1:14" ht="24" customHeight="1">
      <c r="A182" s="25">
        <v>180</v>
      </c>
      <c r="B182" s="76">
        <v>198</v>
      </c>
      <c r="C182" s="32" t="s">
        <v>33</v>
      </c>
      <c r="D182" s="33" t="s">
        <v>308</v>
      </c>
      <c r="E182" s="34" t="s">
        <v>321</v>
      </c>
      <c r="F182" s="31" t="s">
        <v>205</v>
      </c>
      <c r="G182" s="38"/>
      <c r="H182" s="89" t="s">
        <v>505</v>
      </c>
      <c r="I182" s="77"/>
      <c r="J182" s="78"/>
      <c r="K182" s="79"/>
      <c r="L182" s="79"/>
      <c r="M182" s="79">
        <v>-101955774.51332846</v>
      </c>
      <c r="N182" s="79">
        <v>-346038.2587263081</v>
      </c>
    </row>
    <row r="183" spans="1:14" ht="24" customHeight="1">
      <c r="A183" s="25">
        <v>181</v>
      </c>
      <c r="B183" s="76">
        <v>199</v>
      </c>
      <c r="C183" s="32" t="s">
        <v>33</v>
      </c>
      <c r="D183" s="33" t="s">
        <v>309</v>
      </c>
      <c r="E183" s="34" t="s">
        <v>321</v>
      </c>
      <c r="F183" s="31" t="s">
        <v>206</v>
      </c>
      <c r="G183" s="38"/>
      <c r="H183" s="89" t="s">
        <v>506</v>
      </c>
      <c r="I183" s="77"/>
      <c r="J183" s="78"/>
      <c r="K183" s="79"/>
      <c r="L183" s="79"/>
      <c r="M183" s="79">
        <v>-108562514.41332227</v>
      </c>
      <c r="N183" s="79">
        <v>-875870.4923519642</v>
      </c>
    </row>
    <row r="184" spans="1:14" ht="24" customHeight="1">
      <c r="A184" s="25">
        <v>182</v>
      </c>
      <c r="B184" s="76">
        <v>200</v>
      </c>
      <c r="C184" s="32" t="s">
        <v>33</v>
      </c>
      <c r="D184" s="33" t="s">
        <v>310</v>
      </c>
      <c r="E184" s="34" t="s">
        <v>322</v>
      </c>
      <c r="F184" s="31" t="s">
        <v>207</v>
      </c>
      <c r="G184" s="38"/>
      <c r="H184" s="89" t="s">
        <v>507</v>
      </c>
      <c r="I184" s="77"/>
      <c r="J184" s="78"/>
      <c r="K184" s="79"/>
      <c r="L184" s="79"/>
      <c r="M184" s="79">
        <v>92755506.8204836</v>
      </c>
      <c r="N184" s="79">
        <v>-1997234.7125956214</v>
      </c>
    </row>
    <row r="185" spans="1:14" ht="24" customHeight="1">
      <c r="A185" s="25">
        <v>183</v>
      </c>
      <c r="B185" s="76">
        <v>201</v>
      </c>
      <c r="C185" s="32" t="s">
        <v>33</v>
      </c>
      <c r="D185" s="33" t="s">
        <v>305</v>
      </c>
      <c r="E185" s="34" t="s">
        <v>322</v>
      </c>
      <c r="F185" s="31" t="s">
        <v>208</v>
      </c>
      <c r="G185" s="38"/>
      <c r="H185" s="89" t="s">
        <v>508</v>
      </c>
      <c r="I185" s="77"/>
      <c r="J185" s="78"/>
      <c r="K185" s="79"/>
      <c r="L185" s="79"/>
      <c r="M185" s="79">
        <v>78622336.0456219</v>
      </c>
      <c r="N185" s="79">
        <v>700326.8037735033</v>
      </c>
    </row>
    <row r="186" spans="1:14" ht="24" customHeight="1">
      <c r="A186" s="25">
        <v>184</v>
      </c>
      <c r="B186" s="76">
        <v>202</v>
      </c>
      <c r="C186" s="32" t="s">
        <v>33</v>
      </c>
      <c r="D186" s="33" t="s">
        <v>300</v>
      </c>
      <c r="E186" s="34" t="s">
        <v>322</v>
      </c>
      <c r="F186" s="31" t="s">
        <v>209</v>
      </c>
      <c r="G186" s="38"/>
      <c r="H186" s="89" t="s">
        <v>509</v>
      </c>
      <c r="I186" s="77"/>
      <c r="J186" s="80"/>
      <c r="K186" s="79"/>
      <c r="L186" s="79"/>
      <c r="M186" s="79">
        <v>53678823.8832405</v>
      </c>
      <c r="N186" s="79">
        <v>909067.6915923232</v>
      </c>
    </row>
    <row r="187" spans="1:14" ht="24" customHeight="1">
      <c r="A187" s="25">
        <v>185</v>
      </c>
      <c r="B187" s="76">
        <v>203</v>
      </c>
      <c r="C187" s="32" t="s">
        <v>33</v>
      </c>
      <c r="D187" s="33" t="s">
        <v>304</v>
      </c>
      <c r="E187" s="34" t="s">
        <v>322</v>
      </c>
      <c r="F187" s="31" t="s">
        <v>210</v>
      </c>
      <c r="G187" s="38"/>
      <c r="H187" s="89" t="s">
        <v>510</v>
      </c>
      <c r="I187" s="77"/>
      <c r="J187" s="78"/>
      <c r="K187" s="79"/>
      <c r="L187" s="79"/>
      <c r="M187" s="79">
        <v>35170486.39109255</v>
      </c>
      <c r="N187" s="79">
        <v>513825.71182639326</v>
      </c>
    </row>
    <row r="188" spans="1:14" ht="24" customHeight="1">
      <c r="A188" s="25">
        <v>186</v>
      </c>
      <c r="B188" s="76">
        <v>204</v>
      </c>
      <c r="C188" s="32" t="s">
        <v>33</v>
      </c>
      <c r="D188" s="33" t="s">
        <v>311</v>
      </c>
      <c r="E188" s="34" t="s">
        <v>322</v>
      </c>
      <c r="F188" s="31" t="s">
        <v>211</v>
      </c>
      <c r="G188" s="38"/>
      <c r="H188" s="89" t="s">
        <v>511</v>
      </c>
      <c r="I188" s="77"/>
      <c r="J188" s="78"/>
      <c r="K188" s="79"/>
      <c r="L188" s="79"/>
      <c r="M188" s="79">
        <v>33352182.34724453</v>
      </c>
      <c r="N188" s="79">
        <v>-3526450.556625054</v>
      </c>
    </row>
    <row r="189" spans="1:14" ht="24" customHeight="1">
      <c r="A189" s="25">
        <v>187</v>
      </c>
      <c r="B189" s="76">
        <v>205</v>
      </c>
      <c r="C189" s="32" t="s">
        <v>33</v>
      </c>
      <c r="D189" s="33" t="s">
        <v>306</v>
      </c>
      <c r="E189" s="34" t="s">
        <v>322</v>
      </c>
      <c r="F189" s="31" t="s">
        <v>212</v>
      </c>
      <c r="G189" s="38"/>
      <c r="H189" s="89" t="s">
        <v>512</v>
      </c>
      <c r="I189" s="77"/>
      <c r="J189" s="78"/>
      <c r="K189" s="79"/>
      <c r="L189" s="79"/>
      <c r="M189" s="79">
        <v>22629744.978481986</v>
      </c>
      <c r="N189" s="79">
        <v>-1686093.1999580285</v>
      </c>
    </row>
    <row r="190" spans="1:14" ht="24" customHeight="1">
      <c r="A190" s="25">
        <v>188</v>
      </c>
      <c r="B190" s="76">
        <v>206</v>
      </c>
      <c r="C190" s="32" t="s">
        <v>33</v>
      </c>
      <c r="D190" s="33" t="s">
        <v>304</v>
      </c>
      <c r="E190" s="34" t="s">
        <v>322</v>
      </c>
      <c r="F190" s="31" t="s">
        <v>213</v>
      </c>
      <c r="G190" s="38"/>
      <c r="H190" s="89" t="s">
        <v>513</v>
      </c>
      <c r="I190" s="77"/>
      <c r="J190" s="78"/>
      <c r="K190" s="79"/>
      <c r="L190" s="79"/>
      <c r="M190" s="79">
        <v>15985855.93109636</v>
      </c>
      <c r="N190" s="79">
        <v>-1693503.437300211</v>
      </c>
    </row>
    <row r="191" spans="1:14" ht="24" customHeight="1">
      <c r="A191" s="25">
        <v>189</v>
      </c>
      <c r="B191" s="76">
        <v>207</v>
      </c>
      <c r="C191" s="32" t="s">
        <v>33</v>
      </c>
      <c r="D191" s="33" t="s">
        <v>308</v>
      </c>
      <c r="E191" s="34" t="s">
        <v>329</v>
      </c>
      <c r="F191" s="31" t="s">
        <v>214</v>
      </c>
      <c r="G191" s="38"/>
      <c r="H191" s="89" t="s">
        <v>514</v>
      </c>
      <c r="I191" s="77"/>
      <c r="J191" s="78"/>
      <c r="K191" s="79"/>
      <c r="L191" s="79"/>
      <c r="M191" s="79">
        <v>9085061.470894616</v>
      </c>
      <c r="N191" s="79">
        <v>172743.03746721635</v>
      </c>
    </row>
    <row r="192" spans="1:14" ht="24" customHeight="1">
      <c r="A192" s="25">
        <v>190</v>
      </c>
      <c r="B192" s="76">
        <v>208</v>
      </c>
      <c r="C192" s="32" t="s">
        <v>33</v>
      </c>
      <c r="D192" s="33" t="s">
        <v>304</v>
      </c>
      <c r="E192" s="34" t="s">
        <v>322</v>
      </c>
      <c r="F192" s="31" t="s">
        <v>215</v>
      </c>
      <c r="G192" s="38"/>
      <c r="H192" s="89" t="s">
        <v>515</v>
      </c>
      <c r="I192" s="77"/>
      <c r="J192" s="78"/>
      <c r="K192" s="79"/>
      <c r="L192" s="79"/>
      <c r="M192" s="79">
        <v>-15747593.158410719</v>
      </c>
      <c r="N192" s="79">
        <v>-1040288.2365458881</v>
      </c>
    </row>
    <row r="193" spans="1:14" ht="24" customHeight="1">
      <c r="A193" s="25">
        <v>191</v>
      </c>
      <c r="B193" s="76">
        <v>209</v>
      </c>
      <c r="C193" s="32" t="s">
        <v>33</v>
      </c>
      <c r="D193" s="33" t="s">
        <v>303</v>
      </c>
      <c r="E193" s="34" t="s">
        <v>322</v>
      </c>
      <c r="F193" s="31" t="s">
        <v>216</v>
      </c>
      <c r="G193" s="38"/>
      <c r="H193" s="89" t="s">
        <v>516</v>
      </c>
      <c r="I193" s="77"/>
      <c r="J193" s="78"/>
      <c r="K193" s="79"/>
      <c r="L193" s="79"/>
      <c r="M193" s="79">
        <v>-22696782.853579942</v>
      </c>
      <c r="N193" s="79">
        <v>-1994375.422059026</v>
      </c>
    </row>
    <row r="194" spans="1:14" ht="24" customHeight="1">
      <c r="A194" s="25">
        <v>192</v>
      </c>
      <c r="B194" s="76">
        <v>210</v>
      </c>
      <c r="C194" s="32" t="s">
        <v>33</v>
      </c>
      <c r="D194" s="33" t="s">
        <v>307</v>
      </c>
      <c r="E194" s="34" t="s">
        <v>322</v>
      </c>
      <c r="F194" s="31" t="s">
        <v>12</v>
      </c>
      <c r="G194" s="38"/>
      <c r="H194" s="89" t="s">
        <v>517</v>
      </c>
      <c r="I194" s="77"/>
      <c r="J194" s="78"/>
      <c r="K194" s="79"/>
      <c r="L194" s="79"/>
      <c r="M194" s="79">
        <v>-23503740.6869592</v>
      </c>
      <c r="N194" s="79">
        <v>-594078.7486455267</v>
      </c>
    </row>
    <row r="195" spans="1:14" ht="24" customHeight="1">
      <c r="A195" s="25">
        <v>193</v>
      </c>
      <c r="B195" s="76">
        <v>211</v>
      </c>
      <c r="C195" s="32" t="s">
        <v>33</v>
      </c>
      <c r="D195" s="33" t="s">
        <v>301</v>
      </c>
      <c r="E195" s="34" t="s">
        <v>322</v>
      </c>
      <c r="F195" s="31" t="s">
        <v>217</v>
      </c>
      <c r="G195" s="38"/>
      <c r="H195" s="89" t="s">
        <v>518</v>
      </c>
      <c r="I195" s="77"/>
      <c r="J195" s="78"/>
      <c r="K195" s="79"/>
      <c r="L195" s="79"/>
      <c r="M195" s="79">
        <v>-25744586.030640308</v>
      </c>
      <c r="N195" s="79">
        <v>-32942.25594568489</v>
      </c>
    </row>
    <row r="196" spans="1:14" ht="24" customHeight="1">
      <c r="A196" s="25">
        <v>194</v>
      </c>
      <c r="B196" s="76">
        <v>212</v>
      </c>
      <c r="C196" s="32" t="s">
        <v>33</v>
      </c>
      <c r="D196" s="33" t="s">
        <v>250</v>
      </c>
      <c r="E196" s="34" t="s">
        <v>322</v>
      </c>
      <c r="F196" s="31" t="s">
        <v>218</v>
      </c>
      <c r="G196" s="38"/>
      <c r="H196" s="89" t="s">
        <v>519</v>
      </c>
      <c r="I196" s="77"/>
      <c r="J196" s="78"/>
      <c r="K196" s="79"/>
      <c r="L196" s="79"/>
      <c r="M196" s="79">
        <v>-26785170.556218367</v>
      </c>
      <c r="N196" s="79">
        <v>-1083778.0507579332</v>
      </c>
    </row>
    <row r="197" spans="1:14" ht="24" customHeight="1">
      <c r="A197" s="25">
        <v>195</v>
      </c>
      <c r="B197" s="76">
        <v>213</v>
      </c>
      <c r="C197" s="32" t="s">
        <v>33</v>
      </c>
      <c r="D197" s="33" t="s">
        <v>309</v>
      </c>
      <c r="E197" s="34" t="s">
        <v>322</v>
      </c>
      <c r="F197" s="31" t="s">
        <v>219</v>
      </c>
      <c r="G197" s="38"/>
      <c r="H197" s="89" t="s">
        <v>520</v>
      </c>
      <c r="I197" s="77"/>
      <c r="J197" s="78"/>
      <c r="K197" s="79"/>
      <c r="L197" s="79"/>
      <c r="M197" s="79">
        <v>-27150740.25033035</v>
      </c>
      <c r="N197" s="79">
        <v>-1248878.6218994053</v>
      </c>
    </row>
    <row r="198" spans="1:14" ht="24" customHeight="1">
      <c r="A198" s="25">
        <v>196</v>
      </c>
      <c r="B198" s="76">
        <v>214</v>
      </c>
      <c r="C198" s="32" t="s">
        <v>33</v>
      </c>
      <c r="D198" s="33" t="s">
        <v>312</v>
      </c>
      <c r="E198" s="34" t="s">
        <v>322</v>
      </c>
      <c r="F198" s="31" t="s">
        <v>220</v>
      </c>
      <c r="G198" s="38"/>
      <c r="H198" s="89" t="s">
        <v>521</v>
      </c>
      <c r="I198" s="77"/>
      <c r="J198" s="78"/>
      <c r="K198" s="79"/>
      <c r="L198" s="79"/>
      <c r="M198" s="79">
        <v>-37601365.65710963</v>
      </c>
      <c r="N198" s="79">
        <v>113346.05706292919</v>
      </c>
    </row>
    <row r="199" spans="1:14" ht="24" customHeight="1">
      <c r="A199" s="25">
        <v>197</v>
      </c>
      <c r="B199" s="76">
        <v>216</v>
      </c>
      <c r="C199" s="32" t="s">
        <v>33</v>
      </c>
      <c r="D199" s="33" t="s">
        <v>250</v>
      </c>
      <c r="E199" s="34" t="s">
        <v>322</v>
      </c>
      <c r="F199" s="31" t="s">
        <v>221</v>
      </c>
      <c r="G199" s="38"/>
      <c r="H199" s="89" t="s">
        <v>522</v>
      </c>
      <c r="I199" s="77"/>
      <c r="J199" s="78"/>
      <c r="K199" s="79"/>
      <c r="L199" s="79"/>
      <c r="M199" s="79">
        <v>-52971734.6352254</v>
      </c>
      <c r="N199" s="79">
        <v>164502.22520827412</v>
      </c>
    </row>
    <row r="200" spans="1:14" ht="24" customHeight="1">
      <c r="A200" s="25">
        <v>198</v>
      </c>
      <c r="B200" s="76">
        <v>217</v>
      </c>
      <c r="C200" s="32" t="s">
        <v>33</v>
      </c>
      <c r="D200" s="33" t="s">
        <v>302</v>
      </c>
      <c r="E200" s="34" t="s">
        <v>325</v>
      </c>
      <c r="F200" s="31" t="s">
        <v>222</v>
      </c>
      <c r="G200" s="38"/>
      <c r="H200" s="89" t="s">
        <v>523</v>
      </c>
      <c r="I200" s="77"/>
      <c r="J200" s="78"/>
      <c r="K200" s="79"/>
      <c r="L200" s="79"/>
      <c r="M200" s="79">
        <v>-26662953.491509162</v>
      </c>
      <c r="N200" s="79">
        <v>-1808824.440488264</v>
      </c>
    </row>
    <row r="201" spans="1:14" ht="24" customHeight="1">
      <c r="A201" s="25">
        <v>199</v>
      </c>
      <c r="B201" s="76">
        <v>218</v>
      </c>
      <c r="C201" s="32" t="s">
        <v>33</v>
      </c>
      <c r="D201" s="33" t="s">
        <v>250</v>
      </c>
      <c r="E201" s="34" t="s">
        <v>325</v>
      </c>
      <c r="F201" s="31" t="s">
        <v>223</v>
      </c>
      <c r="G201" s="38"/>
      <c r="H201" s="89" t="s">
        <v>524</v>
      </c>
      <c r="I201" s="77"/>
      <c r="J201" s="78"/>
      <c r="K201" s="79"/>
      <c r="L201" s="79"/>
      <c r="M201" s="79">
        <v>-32402269.8754288</v>
      </c>
      <c r="N201" s="79">
        <v>-1652655.9229949822</v>
      </c>
    </row>
    <row r="202" spans="1:14" ht="24" customHeight="1">
      <c r="A202" s="25">
        <v>200</v>
      </c>
      <c r="B202" s="76">
        <v>219</v>
      </c>
      <c r="C202" s="32" t="s">
        <v>33</v>
      </c>
      <c r="D202" s="33" t="s">
        <v>309</v>
      </c>
      <c r="E202" s="34" t="s">
        <v>323</v>
      </c>
      <c r="F202" s="31" t="s">
        <v>224</v>
      </c>
      <c r="G202" s="38"/>
      <c r="H202" s="89" t="s">
        <v>525</v>
      </c>
      <c r="I202" s="77"/>
      <c r="J202" s="78"/>
      <c r="K202" s="79"/>
      <c r="L202" s="79"/>
      <c r="M202" s="79">
        <v>-65131757.79056732</v>
      </c>
      <c r="N202" s="79">
        <v>-2097102.0179376856</v>
      </c>
    </row>
    <row r="203" spans="1:14" ht="24" customHeight="1">
      <c r="A203" s="25">
        <v>201</v>
      </c>
      <c r="B203" s="76">
        <v>220</v>
      </c>
      <c r="C203" s="32" t="s">
        <v>33</v>
      </c>
      <c r="D203" s="33" t="s">
        <v>307</v>
      </c>
      <c r="E203" s="34" t="s">
        <v>325</v>
      </c>
      <c r="F203" s="31" t="s">
        <v>225</v>
      </c>
      <c r="G203" s="38"/>
      <c r="H203" s="89" t="s">
        <v>526</v>
      </c>
      <c r="I203" s="77"/>
      <c r="J203" s="78"/>
      <c r="K203" s="79"/>
      <c r="L203" s="79"/>
      <c r="M203" s="79">
        <v>-65658410.48351851</v>
      </c>
      <c r="N203" s="79">
        <v>-937318.2122361155</v>
      </c>
    </row>
    <row r="204" spans="1:14" ht="24" customHeight="1">
      <c r="A204" s="25">
        <v>202</v>
      </c>
      <c r="B204" s="76">
        <v>221</v>
      </c>
      <c r="C204" s="32" t="s">
        <v>33</v>
      </c>
      <c r="D204" s="33" t="s">
        <v>306</v>
      </c>
      <c r="E204" s="34" t="s">
        <v>323</v>
      </c>
      <c r="F204" s="31" t="s">
        <v>226</v>
      </c>
      <c r="G204" s="38"/>
      <c r="H204" s="89" t="s">
        <v>527</v>
      </c>
      <c r="I204" s="77"/>
      <c r="J204" s="78"/>
      <c r="K204" s="79"/>
      <c r="L204" s="79"/>
      <c r="M204" s="79">
        <v>-113040695.89783654</v>
      </c>
      <c r="N204" s="79">
        <v>-2057785.8209932272</v>
      </c>
    </row>
    <row r="205" spans="1:14" ht="24" customHeight="1">
      <c r="A205" s="25">
        <v>203</v>
      </c>
      <c r="B205" s="76">
        <v>222</v>
      </c>
      <c r="C205" s="32" t="s">
        <v>33</v>
      </c>
      <c r="D205" s="33" t="s">
        <v>305</v>
      </c>
      <c r="E205" s="34" t="s">
        <v>326</v>
      </c>
      <c r="F205" s="31" t="s">
        <v>227</v>
      </c>
      <c r="G205" s="38"/>
      <c r="H205" s="89" t="s">
        <v>528</v>
      </c>
      <c r="I205" s="77"/>
      <c r="J205" s="78"/>
      <c r="K205" s="79"/>
      <c r="L205" s="79"/>
      <c r="M205" s="79">
        <v>43922370.22778546</v>
      </c>
      <c r="N205" s="79">
        <v>-337088.108900415</v>
      </c>
    </row>
    <row r="206" spans="1:14" ht="24" customHeight="1">
      <c r="A206" s="25">
        <v>204</v>
      </c>
      <c r="B206" s="76">
        <v>223</v>
      </c>
      <c r="C206" s="32" t="s">
        <v>33</v>
      </c>
      <c r="D206" s="33" t="s">
        <v>311</v>
      </c>
      <c r="E206" s="34" t="s">
        <v>327</v>
      </c>
      <c r="F206" s="31" t="s">
        <v>211</v>
      </c>
      <c r="G206" s="38"/>
      <c r="H206" s="89" t="s">
        <v>529</v>
      </c>
      <c r="I206" s="77"/>
      <c r="J206" s="78"/>
      <c r="K206" s="79"/>
      <c r="L206" s="79"/>
      <c r="M206" s="79">
        <v>4976442.911319497</v>
      </c>
      <c r="N206" s="79">
        <v>-2652455.494452026</v>
      </c>
    </row>
    <row r="207" spans="1:14" ht="24" customHeight="1">
      <c r="A207" s="25">
        <v>205</v>
      </c>
      <c r="B207" s="76">
        <v>224</v>
      </c>
      <c r="C207" s="32" t="s">
        <v>33</v>
      </c>
      <c r="D207" s="33" t="s">
        <v>300</v>
      </c>
      <c r="E207" s="34" t="s">
        <v>327</v>
      </c>
      <c r="F207" s="31" t="s">
        <v>228</v>
      </c>
      <c r="G207" s="38"/>
      <c r="H207" s="89" t="s">
        <v>530</v>
      </c>
      <c r="I207" s="77"/>
      <c r="J207" s="78"/>
      <c r="K207" s="79"/>
      <c r="L207" s="79"/>
      <c r="M207" s="79">
        <v>-32474299.28906065</v>
      </c>
      <c r="N207" s="79">
        <v>-1413280.3209116985</v>
      </c>
    </row>
    <row r="208" spans="1:14" ht="24" customHeight="1">
      <c r="A208" s="25">
        <v>206</v>
      </c>
      <c r="B208" s="76">
        <v>225</v>
      </c>
      <c r="C208" s="32" t="s">
        <v>33</v>
      </c>
      <c r="D208" s="33" t="s">
        <v>308</v>
      </c>
      <c r="E208" s="34" t="s">
        <v>327</v>
      </c>
      <c r="F208" s="31" t="s">
        <v>229</v>
      </c>
      <c r="G208" s="38"/>
      <c r="H208" s="89" t="s">
        <v>531</v>
      </c>
      <c r="I208" s="77"/>
      <c r="J208" s="78"/>
      <c r="K208" s="79"/>
      <c r="L208" s="79"/>
      <c r="M208" s="79">
        <v>-36756880.52947995</v>
      </c>
      <c r="N208" s="79">
        <v>-1205041.6333583996</v>
      </c>
    </row>
    <row r="209" spans="1:14" ht="24" customHeight="1">
      <c r="A209" s="25">
        <v>207</v>
      </c>
      <c r="B209" s="76">
        <v>226</v>
      </c>
      <c r="C209" s="32" t="s">
        <v>33</v>
      </c>
      <c r="D209" s="33" t="s">
        <v>300</v>
      </c>
      <c r="E209" s="34" t="s">
        <v>327</v>
      </c>
      <c r="F209" s="31" t="s">
        <v>230</v>
      </c>
      <c r="G209" s="38"/>
      <c r="H209" s="89" t="s">
        <v>532</v>
      </c>
      <c r="I209" s="77"/>
      <c r="J209" s="78"/>
      <c r="K209" s="79"/>
      <c r="L209" s="79"/>
      <c r="M209" s="79">
        <v>-39130410.04291719</v>
      </c>
      <c r="N209" s="79">
        <v>-1630768.0100067558</v>
      </c>
    </row>
    <row r="210" spans="1:14" ht="24" customHeight="1">
      <c r="A210" s="25">
        <v>208</v>
      </c>
      <c r="B210" s="76">
        <v>227</v>
      </c>
      <c r="C210" s="32" t="s">
        <v>34</v>
      </c>
      <c r="D210" s="33" t="s">
        <v>313</v>
      </c>
      <c r="E210" s="34" t="s">
        <v>321</v>
      </c>
      <c r="F210" s="31" t="s">
        <v>231</v>
      </c>
      <c r="G210" s="38"/>
      <c r="H210" s="90" t="s">
        <v>533</v>
      </c>
      <c r="I210" s="81"/>
      <c r="J210" s="78"/>
      <c r="K210" s="79"/>
      <c r="L210" s="79"/>
      <c r="M210" s="79">
        <v>603083.7360174723</v>
      </c>
      <c r="N210" s="79">
        <v>-680212.556123695</v>
      </c>
    </row>
    <row r="211" spans="1:14" ht="24" customHeight="1">
      <c r="A211" s="25">
        <v>209</v>
      </c>
      <c r="B211" s="76">
        <v>228</v>
      </c>
      <c r="C211" s="32" t="s">
        <v>34</v>
      </c>
      <c r="D211" s="33" t="s">
        <v>313</v>
      </c>
      <c r="E211" s="34" t="s">
        <v>321</v>
      </c>
      <c r="F211" s="31" t="s">
        <v>232</v>
      </c>
      <c r="G211" s="38"/>
      <c r="H211" s="90" t="s">
        <v>534</v>
      </c>
      <c r="I211" s="81"/>
      <c r="J211" s="78"/>
      <c r="K211" s="79"/>
      <c r="L211" s="79"/>
      <c r="M211" s="79">
        <v>-35855325.47794581</v>
      </c>
      <c r="N211" s="79">
        <v>-53834.22593417152</v>
      </c>
    </row>
    <row r="212" spans="1:14" ht="24" customHeight="1">
      <c r="A212" s="25">
        <v>210</v>
      </c>
      <c r="B212" s="76">
        <v>229</v>
      </c>
      <c r="C212" s="32" t="s">
        <v>34</v>
      </c>
      <c r="D212" s="33" t="s">
        <v>313</v>
      </c>
      <c r="E212" s="34" t="s">
        <v>321</v>
      </c>
      <c r="F212" s="31" t="s">
        <v>233</v>
      </c>
      <c r="G212" s="38"/>
      <c r="H212" s="90" t="s">
        <v>535</v>
      </c>
      <c r="I212" s="81"/>
      <c r="J212" s="78"/>
      <c r="K212" s="79"/>
      <c r="L212" s="79"/>
      <c r="M212" s="79">
        <v>-44188275.53583692</v>
      </c>
      <c r="N212" s="79">
        <v>-129935.99092274898</v>
      </c>
    </row>
    <row r="213" spans="1:14" ht="24" customHeight="1">
      <c r="A213" s="25">
        <v>211</v>
      </c>
      <c r="B213" s="76">
        <v>230</v>
      </c>
      <c r="C213" s="32" t="s">
        <v>34</v>
      </c>
      <c r="D213" s="33" t="s">
        <v>314</v>
      </c>
      <c r="E213" s="34" t="s">
        <v>321</v>
      </c>
      <c r="F213" s="31" t="s">
        <v>234</v>
      </c>
      <c r="G213" s="38"/>
      <c r="H213" s="90" t="s">
        <v>536</v>
      </c>
      <c r="I213" s="81"/>
      <c r="J213" s="78"/>
      <c r="K213" s="79"/>
      <c r="L213" s="79"/>
      <c r="M213" s="79">
        <v>-51174266.48328792</v>
      </c>
      <c r="N213" s="79">
        <v>-149554.87912682092</v>
      </c>
    </row>
    <row r="214" spans="1:14" ht="24" customHeight="1">
      <c r="A214" s="25">
        <v>212</v>
      </c>
      <c r="B214" s="76">
        <v>231</v>
      </c>
      <c r="C214" s="32" t="s">
        <v>34</v>
      </c>
      <c r="D214" s="33" t="s">
        <v>315</v>
      </c>
      <c r="E214" s="34" t="s">
        <v>321</v>
      </c>
      <c r="F214" s="31" t="s">
        <v>235</v>
      </c>
      <c r="G214" s="38"/>
      <c r="H214" s="90" t="s">
        <v>537</v>
      </c>
      <c r="I214" s="81"/>
      <c r="J214" s="78"/>
      <c r="K214" s="79"/>
      <c r="L214" s="79"/>
      <c r="M214" s="79">
        <v>-60703113.54453361</v>
      </c>
      <c r="N214" s="79">
        <v>-2346684.5976877995</v>
      </c>
    </row>
    <row r="215" spans="1:14" ht="24" customHeight="1">
      <c r="A215" s="25">
        <v>213</v>
      </c>
      <c r="B215" s="76">
        <v>232</v>
      </c>
      <c r="C215" s="32" t="s">
        <v>34</v>
      </c>
      <c r="D215" s="33" t="s">
        <v>316</v>
      </c>
      <c r="E215" s="34" t="s">
        <v>321</v>
      </c>
      <c r="F215" s="31" t="s">
        <v>236</v>
      </c>
      <c r="G215" s="38"/>
      <c r="H215" s="90" t="s">
        <v>538</v>
      </c>
      <c r="I215" s="81"/>
      <c r="J215" s="78"/>
      <c r="K215" s="79"/>
      <c r="L215" s="79"/>
      <c r="M215" s="79">
        <v>-73339866.4445503</v>
      </c>
      <c r="N215" s="79">
        <v>-445177.50073907914</v>
      </c>
    </row>
    <row r="216" spans="1:14" ht="24" customHeight="1">
      <c r="A216" s="25">
        <v>214</v>
      </c>
      <c r="B216" s="76">
        <v>233</v>
      </c>
      <c r="C216" s="32" t="s">
        <v>34</v>
      </c>
      <c r="D216" s="33" t="s">
        <v>317</v>
      </c>
      <c r="E216" s="34" t="s">
        <v>321</v>
      </c>
      <c r="F216" s="31" t="s">
        <v>237</v>
      </c>
      <c r="G216" s="38"/>
      <c r="H216" s="90" t="s">
        <v>539</v>
      </c>
      <c r="I216" s="81"/>
      <c r="J216" s="78"/>
      <c r="K216" s="79"/>
      <c r="L216" s="79"/>
      <c r="M216" s="79">
        <v>-98155111.19248438</v>
      </c>
      <c r="N216" s="79">
        <v>-682658.6865255333</v>
      </c>
    </row>
    <row r="217" spans="1:14" ht="24" customHeight="1">
      <c r="A217" s="25">
        <v>215</v>
      </c>
      <c r="B217" s="76">
        <v>234</v>
      </c>
      <c r="C217" s="32" t="s">
        <v>34</v>
      </c>
      <c r="D217" s="33" t="s">
        <v>316</v>
      </c>
      <c r="E217" s="34" t="s">
        <v>322</v>
      </c>
      <c r="F217" s="31" t="s">
        <v>238</v>
      </c>
      <c r="G217" s="38"/>
      <c r="H217" s="90" t="s">
        <v>540</v>
      </c>
      <c r="I217" s="81"/>
      <c r="J217" s="78"/>
      <c r="K217" s="79"/>
      <c r="L217" s="79"/>
      <c r="M217" s="79">
        <v>46073897.28345823</v>
      </c>
      <c r="N217" s="79">
        <v>-1411640.9524153937</v>
      </c>
    </row>
    <row r="218" spans="1:14" ht="24" customHeight="1">
      <c r="A218" s="25">
        <v>216</v>
      </c>
      <c r="B218" s="76">
        <v>235</v>
      </c>
      <c r="C218" s="32" t="s">
        <v>34</v>
      </c>
      <c r="D218" s="33" t="s">
        <v>313</v>
      </c>
      <c r="E218" s="34" t="s">
        <v>322</v>
      </c>
      <c r="F218" s="31" t="s">
        <v>239</v>
      </c>
      <c r="G218" s="38"/>
      <c r="H218" s="90" t="s">
        <v>541</v>
      </c>
      <c r="I218" s="81"/>
      <c r="J218" s="78"/>
      <c r="K218" s="79"/>
      <c r="L218" s="79"/>
      <c r="M218" s="79">
        <v>31359847.556117836</v>
      </c>
      <c r="N218" s="79">
        <v>494900.98142328206</v>
      </c>
    </row>
    <row r="219" spans="1:14" ht="24" customHeight="1">
      <c r="A219" s="25">
        <v>217</v>
      </c>
      <c r="B219" s="76">
        <v>236</v>
      </c>
      <c r="C219" s="32" t="s">
        <v>34</v>
      </c>
      <c r="D219" s="33" t="s">
        <v>314</v>
      </c>
      <c r="E219" s="34" t="s">
        <v>329</v>
      </c>
      <c r="F219" s="31" t="s">
        <v>240</v>
      </c>
      <c r="G219" s="38"/>
      <c r="H219" s="90" t="s">
        <v>542</v>
      </c>
      <c r="I219" s="81"/>
      <c r="J219" s="78"/>
      <c r="K219" s="79"/>
      <c r="L219" s="79"/>
      <c r="M219" s="79">
        <v>-23949432.137477636</v>
      </c>
      <c r="N219" s="79">
        <v>-584929.7165407776</v>
      </c>
    </row>
    <row r="220" spans="1:14" ht="24" customHeight="1">
      <c r="A220" s="25">
        <v>218</v>
      </c>
      <c r="B220" s="76">
        <v>237</v>
      </c>
      <c r="C220" s="32" t="s">
        <v>34</v>
      </c>
      <c r="D220" s="33" t="s">
        <v>317</v>
      </c>
      <c r="E220" s="34" t="s">
        <v>322</v>
      </c>
      <c r="F220" s="31" t="s">
        <v>241</v>
      </c>
      <c r="G220" s="38"/>
      <c r="H220" s="90" t="s">
        <v>543</v>
      </c>
      <c r="I220" s="81"/>
      <c r="J220" s="78"/>
      <c r="K220" s="79"/>
      <c r="L220" s="79"/>
      <c r="M220" s="79">
        <v>-24783729.988735836</v>
      </c>
      <c r="N220" s="79">
        <v>-1732504.0596328236</v>
      </c>
    </row>
    <row r="221" spans="1:14" ht="24" customHeight="1">
      <c r="A221" s="25">
        <v>219</v>
      </c>
      <c r="B221" s="76">
        <v>238</v>
      </c>
      <c r="C221" s="32" t="s">
        <v>34</v>
      </c>
      <c r="D221" s="33" t="s">
        <v>318</v>
      </c>
      <c r="E221" s="34" t="s">
        <v>322</v>
      </c>
      <c r="F221" s="31" t="s">
        <v>242</v>
      </c>
      <c r="G221" s="38"/>
      <c r="H221" s="90" t="s">
        <v>544</v>
      </c>
      <c r="I221" s="81"/>
      <c r="J221" s="78"/>
      <c r="K221" s="79"/>
      <c r="L221" s="79"/>
      <c r="M221" s="79">
        <v>-33815102.16864224</v>
      </c>
      <c r="N221" s="79">
        <v>-607093.5952270138</v>
      </c>
    </row>
    <row r="222" spans="1:14" ht="24" customHeight="1">
      <c r="A222" s="25">
        <v>220</v>
      </c>
      <c r="B222" s="76">
        <v>239</v>
      </c>
      <c r="C222" s="32" t="s">
        <v>34</v>
      </c>
      <c r="D222" s="33" t="s">
        <v>314</v>
      </c>
      <c r="E222" s="34" t="s">
        <v>323</v>
      </c>
      <c r="F222" s="31" t="s">
        <v>243</v>
      </c>
      <c r="G222" s="38"/>
      <c r="H222" s="90" t="s">
        <v>545</v>
      </c>
      <c r="I222" s="81"/>
      <c r="J222" s="78"/>
      <c r="K222" s="79"/>
      <c r="L222" s="79"/>
      <c r="M222" s="79">
        <v>25679000.23947955</v>
      </c>
      <c r="N222" s="79">
        <v>-348688.4989457634</v>
      </c>
    </row>
    <row r="223" spans="1:14" ht="24" customHeight="1">
      <c r="A223" s="25">
        <v>221</v>
      </c>
      <c r="B223" s="76">
        <v>240</v>
      </c>
      <c r="C223" s="32" t="s">
        <v>34</v>
      </c>
      <c r="D223" s="33" t="s">
        <v>316</v>
      </c>
      <c r="E223" s="34" t="s">
        <v>323</v>
      </c>
      <c r="F223" s="31" t="s">
        <v>244</v>
      </c>
      <c r="G223" s="38"/>
      <c r="H223" s="90" t="s">
        <v>546</v>
      </c>
      <c r="I223" s="81"/>
      <c r="J223" s="78"/>
      <c r="K223" s="79"/>
      <c r="L223" s="79"/>
      <c r="M223" s="79">
        <v>-17778385.48506012</v>
      </c>
      <c r="N223" s="79">
        <v>-2494206.0565357856</v>
      </c>
    </row>
    <row r="224" spans="1:14" ht="24" customHeight="1">
      <c r="A224" s="25">
        <v>222</v>
      </c>
      <c r="B224" s="76">
        <v>241</v>
      </c>
      <c r="C224" s="32" t="s">
        <v>34</v>
      </c>
      <c r="D224" s="33" t="s">
        <v>314</v>
      </c>
      <c r="E224" s="34" t="s">
        <v>327</v>
      </c>
      <c r="F224" s="31" t="s">
        <v>245</v>
      </c>
      <c r="G224" s="38"/>
      <c r="H224" s="90" t="s">
        <v>547</v>
      </c>
      <c r="I224" s="81"/>
      <c r="J224" s="78"/>
      <c r="K224" s="79"/>
      <c r="L224" s="79"/>
      <c r="M224" s="79">
        <v>75680587.93653284</v>
      </c>
      <c r="N224" s="79">
        <v>-737160.9510275675</v>
      </c>
    </row>
    <row r="225" spans="1:14" ht="24" customHeight="1">
      <c r="A225" s="25">
        <v>223</v>
      </c>
      <c r="B225" s="76">
        <v>242</v>
      </c>
      <c r="C225" s="32" t="s">
        <v>34</v>
      </c>
      <c r="D225" s="33" t="s">
        <v>316</v>
      </c>
      <c r="E225" s="34" t="s">
        <v>327</v>
      </c>
      <c r="F225" s="31" t="s">
        <v>246</v>
      </c>
      <c r="G225" s="38"/>
      <c r="H225" s="90" t="s">
        <v>548</v>
      </c>
      <c r="I225" s="81"/>
      <c r="J225" s="78"/>
      <c r="K225" s="79"/>
      <c r="L225" s="79"/>
      <c r="M225" s="79">
        <v>-83876512.69873081</v>
      </c>
      <c r="N225" s="79">
        <v>-2371947.312215918</v>
      </c>
    </row>
    <row r="226" spans="1:14" ht="24" customHeight="1">
      <c r="A226" s="25">
        <v>224</v>
      </c>
      <c r="B226" s="76">
        <v>243</v>
      </c>
      <c r="C226" s="32" t="s">
        <v>34</v>
      </c>
      <c r="D226" s="33" t="s">
        <v>318</v>
      </c>
      <c r="E226" s="34" t="s">
        <v>326</v>
      </c>
      <c r="F226" s="31" t="s">
        <v>247</v>
      </c>
      <c r="G226" s="38"/>
      <c r="H226" s="90" t="s">
        <v>549</v>
      </c>
      <c r="I226" s="81"/>
      <c r="J226" s="78"/>
      <c r="K226" s="79"/>
      <c r="L226" s="79"/>
      <c r="M226" s="79">
        <v>-109801989.06066537</v>
      </c>
      <c r="N226" s="79">
        <v>-1137052.255614446</v>
      </c>
    </row>
    <row r="227" spans="2:9" ht="16.5" customHeight="1">
      <c r="B227" s="82"/>
      <c r="D227" s="83"/>
      <c r="E227" s="58"/>
      <c r="F227" s="83"/>
      <c r="G227" s="83"/>
      <c r="H227" s="83"/>
      <c r="I227" s="83"/>
    </row>
    <row r="228" spans="4:12" ht="16.5" customHeight="1">
      <c r="D228" s="92"/>
      <c r="E228" s="93"/>
      <c r="F228" s="92"/>
      <c r="G228" s="92"/>
      <c r="K228" s="91"/>
      <c r="L228" s="91"/>
    </row>
    <row r="229" spans="11:12" ht="16.5" customHeight="1">
      <c r="K229" s="91"/>
      <c r="L229" s="91"/>
    </row>
  </sheetData>
  <sheetProtection sheet="1" objects="1" scenarios="1" formatCells="0" autoFilter="0"/>
  <autoFilter ref="A2:N245">
    <sortState ref="A3:N229">
      <sortCondition sortBy="value" ref="B3:B229"/>
    </sortState>
  </autoFilter>
  <printOptions horizontalCentered="1"/>
  <pageMargins left="0.31496062992125984" right="0.31496062992125984" top="0.5118110236220472" bottom="0.35433070866141736" header="0.31496062992125984" footer="0.31496062992125984"/>
  <pageSetup fitToHeight="0"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B1:IU37"/>
  <sheetViews>
    <sheetView view="pageBreakPreview" zoomScale="85" zoomScaleSheetLayoutView="85" zoomScalePageLayoutView="0" workbookViewId="0" topLeftCell="A20">
      <selection activeCell="B21" sqref="B21:B22"/>
    </sheetView>
  </sheetViews>
  <sheetFormatPr defaultColWidth="0.13671875" defaultRowHeight="15" zeroHeight="1"/>
  <cols>
    <col min="1" max="1" width="2.57421875" style="21" customWidth="1"/>
    <col min="2" max="2" width="7.140625" style="21" customWidth="1"/>
    <col min="3" max="3" width="0.71875" style="21" customWidth="1"/>
    <col min="4" max="4" width="1.8515625" style="24" customWidth="1"/>
    <col min="5" max="5" width="5.7109375" style="21" customWidth="1"/>
    <col min="6" max="6" width="8.421875" style="21" customWidth="1"/>
    <col min="7" max="7" width="17.28125" style="21" customWidth="1"/>
    <col min="8" max="8" width="22.57421875" style="21" customWidth="1"/>
    <col min="9" max="9" width="53.28125" style="24" customWidth="1"/>
    <col min="10" max="11" width="1.8515625" style="24" customWidth="1"/>
    <col min="12" max="31" width="0.13671875" style="44" customWidth="1"/>
    <col min="32" max="37" width="9.7109375" style="40" hidden="1" customWidth="1"/>
    <col min="38" max="38" width="7.00390625" style="21" hidden="1" customWidth="1"/>
    <col min="39" max="39" width="9.7109375" style="21" hidden="1" customWidth="1"/>
    <col min="40" max="41" width="0.13671875" style="21" hidden="1" customWidth="1"/>
    <col min="42" max="16384" width="0.13671875" style="21" customWidth="1"/>
  </cols>
  <sheetData>
    <row r="1" spans="2:14" ht="41.25" customHeight="1">
      <c r="B1" s="28"/>
      <c r="C1" s="28"/>
      <c r="D1" s="28"/>
      <c r="E1" s="94" t="s">
        <v>4</v>
      </c>
      <c r="F1" s="94"/>
      <c r="G1" s="94"/>
      <c r="H1" s="94"/>
      <c r="I1" s="94"/>
      <c r="J1" s="28"/>
      <c r="K1" s="28"/>
      <c r="L1" s="43"/>
      <c r="M1" s="43"/>
      <c r="N1" s="43"/>
    </row>
    <row r="2" ht="28.5" customHeight="1"/>
    <row r="3" ht="28.5" customHeight="1"/>
    <row r="4" ht="28.5" customHeight="1"/>
    <row r="5" ht="28.5" customHeight="1"/>
    <row r="6" ht="28.5" customHeight="1"/>
    <row r="7" ht="28.5" customHeight="1"/>
    <row r="8" ht="28.5" customHeight="1"/>
    <row r="9" ht="28.5" customHeight="1"/>
    <row r="10" ht="28.5" customHeight="1"/>
    <row r="11" ht="28.5" customHeight="1"/>
    <row r="12" ht="28.5" customHeight="1"/>
    <row r="13" ht="28.5" customHeight="1"/>
    <row r="14" ht="28.5" customHeight="1"/>
    <row r="15" ht="28.5" customHeight="1"/>
    <row r="16" ht="28.5" customHeight="1"/>
    <row r="17" ht="28.5" customHeight="1"/>
    <row r="18" ht="28.5" customHeight="1"/>
    <row r="19" spans="12:255" ht="21.75" customHeight="1" thickBot="1">
      <c r="L19" s="59"/>
      <c r="M19" s="59"/>
      <c r="N19" s="59"/>
      <c r="O19" s="59"/>
      <c r="P19" s="59"/>
      <c r="Q19" s="60">
        <v>1</v>
      </c>
      <c r="R19" s="60">
        <v>2</v>
      </c>
      <c r="S19" s="60">
        <v>3</v>
      </c>
      <c r="T19" s="60">
        <v>4</v>
      </c>
      <c r="U19" s="60">
        <v>5</v>
      </c>
      <c r="V19" s="60">
        <v>6</v>
      </c>
      <c r="W19" s="60">
        <v>7</v>
      </c>
      <c r="X19" s="60">
        <v>8</v>
      </c>
      <c r="Y19" s="60">
        <v>9</v>
      </c>
      <c r="Z19" s="60">
        <v>10</v>
      </c>
      <c r="AA19" s="60">
        <v>11</v>
      </c>
      <c r="AB19" s="60">
        <v>12</v>
      </c>
      <c r="AC19" s="60">
        <v>13</v>
      </c>
      <c r="AD19" s="60">
        <v>14</v>
      </c>
      <c r="AE19" s="60">
        <v>15</v>
      </c>
      <c r="AF19" s="41"/>
      <c r="AG19" s="41"/>
      <c r="AH19" s="41"/>
      <c r="AI19" s="41"/>
      <c r="AJ19" s="41"/>
      <c r="AK19" s="41"/>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row>
    <row r="20" spans="2:38" ht="14.25" customHeight="1" thickBot="1">
      <c r="B20" s="1" t="s">
        <v>1</v>
      </c>
      <c r="C20" s="2"/>
      <c r="D20" s="3"/>
      <c r="E20" s="7" t="s">
        <v>0</v>
      </c>
      <c r="F20" s="8" t="s">
        <v>2</v>
      </c>
      <c r="G20" s="8" t="s">
        <v>3</v>
      </c>
      <c r="H20" s="17" t="s">
        <v>11</v>
      </c>
      <c r="I20" s="18" t="s">
        <v>10</v>
      </c>
      <c r="J20" s="19"/>
      <c r="K20" s="19"/>
      <c r="L20" s="61" t="s">
        <v>27</v>
      </c>
      <c r="M20" s="61"/>
      <c r="N20" s="62"/>
      <c r="O20" s="59"/>
      <c r="P20" s="59"/>
      <c r="Q20" s="62" t="e">
        <f>H21</f>
        <v>#N/A</v>
      </c>
      <c r="R20" s="62" t="e">
        <f>H22</f>
        <v>#N/A</v>
      </c>
      <c r="S20" s="63" t="e">
        <f>H23</f>
        <v>#N/A</v>
      </c>
      <c r="T20" s="63" t="e">
        <f>H24</f>
        <v>#N/A</v>
      </c>
      <c r="U20" s="63" t="e">
        <f>H25</f>
        <v>#N/A</v>
      </c>
      <c r="V20" s="63" t="e">
        <f>H26</f>
        <v>#N/A</v>
      </c>
      <c r="W20" s="63" t="e">
        <f>H27</f>
        <v>#N/A</v>
      </c>
      <c r="X20" s="63" t="e">
        <f>H28</f>
        <v>#N/A</v>
      </c>
      <c r="Y20" s="63" t="e">
        <f>H29</f>
        <v>#N/A</v>
      </c>
      <c r="Z20" s="63" t="e">
        <f>H30</f>
        <v>#N/A</v>
      </c>
      <c r="AA20" s="63" t="e">
        <f>H31</f>
        <v>#N/A</v>
      </c>
      <c r="AB20" s="63" t="e">
        <f>H32</f>
        <v>#N/A</v>
      </c>
      <c r="AC20" s="63" t="e">
        <f>H33</f>
        <v>#N/A</v>
      </c>
      <c r="AD20" s="63" t="e">
        <f>H34</f>
        <v>#N/A</v>
      </c>
      <c r="AE20" s="63" t="e">
        <f>H35</f>
        <v>#N/A</v>
      </c>
      <c r="AF20" s="42"/>
      <c r="AG20" s="42"/>
      <c r="AH20" s="42"/>
      <c r="AI20" s="42"/>
      <c r="AJ20" s="42"/>
      <c r="AK20" s="42"/>
      <c r="AL20" s="20"/>
    </row>
    <row r="21" spans="2:31" ht="24" customHeight="1">
      <c r="B21" s="4"/>
      <c r="C21" s="29"/>
      <c r="D21" s="30"/>
      <c r="E21" s="9" t="e">
        <f>VLOOKUP(B21,'商品リスト'!$A$3:$N$226,3,0)</f>
        <v>#N/A</v>
      </c>
      <c r="F21" s="10" t="e">
        <f>VLOOKUP(B21,'商品リスト'!$A$3:$N$226,5,0)</f>
        <v>#N/A</v>
      </c>
      <c r="G21" s="11" t="e">
        <f>+VLOOKUP(B21,'商品リスト'!$A$3:$N$226,4,0)</f>
        <v>#N/A</v>
      </c>
      <c r="H21" s="12" t="e">
        <f>+VLOOKUP(B21,'商品リスト'!$A$3:$N$226,6,0)</f>
        <v>#N/A</v>
      </c>
      <c r="I21" s="35" t="e">
        <f>+VLOOKUP(B21,'商品リスト'!$A$3:$N$226,8,0)</f>
        <v>#N/A</v>
      </c>
      <c r="J21" s="22"/>
      <c r="K21" s="22"/>
      <c r="L21" s="64">
        <v>1</v>
      </c>
      <c r="M21" s="64"/>
      <c r="N21" s="65" t="e">
        <f>VLOOKUP(B21,'商品リスト'!$A$3:$N$226,13,0)</f>
        <v>#N/A</v>
      </c>
      <c r="O21" s="65" t="e">
        <f>VLOOKUP(B21,'商品リスト'!$A$3:$N$226,14,0)</f>
        <v>#N/A</v>
      </c>
      <c r="P21" s="65" t="e">
        <f>+N21</f>
        <v>#N/A</v>
      </c>
      <c r="Q21" s="66" t="e">
        <f>+$O21</f>
        <v>#N/A</v>
      </c>
      <c r="R21" s="66"/>
      <c r="S21" s="66"/>
      <c r="T21" s="66"/>
      <c r="U21" s="66"/>
      <c r="V21" s="66"/>
      <c r="W21" s="66"/>
      <c r="X21" s="66"/>
      <c r="Y21" s="66"/>
      <c r="Z21" s="66"/>
      <c r="AA21" s="66"/>
      <c r="AB21" s="66"/>
      <c r="AC21" s="66"/>
      <c r="AD21" s="66"/>
      <c r="AE21" s="66"/>
    </row>
    <row r="22" spans="2:31" ht="24" customHeight="1">
      <c r="B22" s="5"/>
      <c r="C22" s="29"/>
      <c r="D22" s="30"/>
      <c r="E22" s="9" t="e">
        <f>VLOOKUP(B22,'商品リスト'!$A$3:$N$226,3,0)</f>
        <v>#N/A</v>
      </c>
      <c r="F22" s="10" t="e">
        <f>VLOOKUP(B22,'商品リスト'!$A$3:$N$226,5,0)</f>
        <v>#N/A</v>
      </c>
      <c r="G22" s="11" t="e">
        <f>+VLOOKUP(B22,'商品リスト'!$A$3:$N$226,4,0)</f>
        <v>#N/A</v>
      </c>
      <c r="H22" s="12" t="e">
        <f>+VLOOKUP(B22,'商品リスト'!$A$3:$N$226,6,0)</f>
        <v>#N/A</v>
      </c>
      <c r="I22" s="36" t="e">
        <f>+VLOOKUP(B22,'商品リスト'!$A$3:$N$226,8,0)</f>
        <v>#N/A</v>
      </c>
      <c r="J22" s="22"/>
      <c r="K22" s="22"/>
      <c r="L22" s="64">
        <v>2</v>
      </c>
      <c r="M22" s="64"/>
      <c r="N22" s="65" t="e">
        <f>VLOOKUP(B22,'商品リスト'!$A$3:$N$226,13,0)</f>
        <v>#N/A</v>
      </c>
      <c r="O22" s="65" t="e">
        <f>VLOOKUP(B22,'商品リスト'!$A$3:$N$226,14,0)</f>
        <v>#N/A</v>
      </c>
      <c r="P22" s="65" t="e">
        <f aca="true" t="shared" si="0" ref="P22:P35">+N22</f>
        <v>#N/A</v>
      </c>
      <c r="Q22" s="66"/>
      <c r="R22" s="66" t="e">
        <f>+$O22</f>
        <v>#N/A</v>
      </c>
      <c r="S22" s="66"/>
      <c r="T22" s="66"/>
      <c r="U22" s="66"/>
      <c r="V22" s="66"/>
      <c r="W22" s="66"/>
      <c r="X22" s="66"/>
      <c r="Y22" s="66"/>
      <c r="Z22" s="66"/>
      <c r="AA22" s="66"/>
      <c r="AB22" s="66"/>
      <c r="AC22" s="66"/>
      <c r="AD22" s="66"/>
      <c r="AE22" s="66"/>
    </row>
    <row r="23" spans="2:31" ht="24" customHeight="1">
      <c r="B23" s="4"/>
      <c r="C23" s="29"/>
      <c r="D23" s="30"/>
      <c r="E23" s="9" t="e">
        <f>VLOOKUP(B23,'商品リスト'!$A$3:$N$226,3,0)</f>
        <v>#N/A</v>
      </c>
      <c r="F23" s="10" t="e">
        <f>VLOOKUP(B23,'商品リスト'!$A$3:$N$226,5,0)</f>
        <v>#N/A</v>
      </c>
      <c r="G23" s="11" t="e">
        <f>+VLOOKUP(B23,'商品リスト'!$A$3:$N$226,4,0)</f>
        <v>#N/A</v>
      </c>
      <c r="H23" s="12" t="e">
        <f>+VLOOKUP(B23,'商品リスト'!$A$3:$N$226,6,0)</f>
        <v>#N/A</v>
      </c>
      <c r="I23" s="36" t="e">
        <f>+VLOOKUP(B23,'商品リスト'!$A$3:$N$226,8,0)</f>
        <v>#N/A</v>
      </c>
      <c r="J23" s="22"/>
      <c r="K23" s="22"/>
      <c r="L23" s="64">
        <v>3</v>
      </c>
      <c r="M23" s="64"/>
      <c r="N23" s="65" t="e">
        <f>VLOOKUP(B23,'商品リスト'!$A$3:$N$226,13,0)</f>
        <v>#N/A</v>
      </c>
      <c r="O23" s="65" t="e">
        <f>VLOOKUP(B23,'商品リスト'!$A$3:$N$226,14,0)</f>
        <v>#N/A</v>
      </c>
      <c r="P23" s="65" t="e">
        <f t="shared" si="0"/>
        <v>#N/A</v>
      </c>
      <c r="Q23" s="67"/>
      <c r="R23" s="66"/>
      <c r="S23" s="66" t="e">
        <f>+$O23</f>
        <v>#N/A</v>
      </c>
      <c r="T23" s="66"/>
      <c r="U23" s="66"/>
      <c r="V23" s="66"/>
      <c r="W23" s="66"/>
      <c r="X23" s="66"/>
      <c r="Y23" s="66"/>
      <c r="Z23" s="66"/>
      <c r="AA23" s="66"/>
      <c r="AB23" s="66"/>
      <c r="AC23" s="66"/>
      <c r="AD23" s="66"/>
      <c r="AE23" s="66"/>
    </row>
    <row r="24" spans="2:31" ht="24" customHeight="1">
      <c r="B24" s="5"/>
      <c r="C24" s="29"/>
      <c r="D24" s="30"/>
      <c r="E24" s="9" t="e">
        <f>VLOOKUP(B24,'商品リスト'!$A$3:$N$226,3,0)</f>
        <v>#N/A</v>
      </c>
      <c r="F24" s="10" t="e">
        <f>VLOOKUP(B24,'商品リスト'!$A$3:$N$226,5,0)</f>
        <v>#N/A</v>
      </c>
      <c r="G24" s="11" t="e">
        <f>+VLOOKUP(B24,'商品リスト'!$A$3:$N$226,4,0)</f>
        <v>#N/A</v>
      </c>
      <c r="H24" s="12" t="e">
        <f>+VLOOKUP(B24,'商品リスト'!$A$3:$N$226,6,0)</f>
        <v>#N/A</v>
      </c>
      <c r="I24" s="36" t="e">
        <f>+VLOOKUP(B24,'商品リスト'!$A$3:$N$226,8,0)</f>
        <v>#N/A</v>
      </c>
      <c r="J24" s="22"/>
      <c r="K24" s="22"/>
      <c r="L24" s="64">
        <v>4</v>
      </c>
      <c r="M24" s="64"/>
      <c r="N24" s="65" t="e">
        <f>VLOOKUP(B24,'商品リスト'!$A$3:$N$226,13,0)</f>
        <v>#N/A</v>
      </c>
      <c r="O24" s="65" t="e">
        <f>VLOOKUP(B24,'商品リスト'!$A$3:$N$226,14,0)</f>
        <v>#N/A</v>
      </c>
      <c r="P24" s="65" t="e">
        <f t="shared" si="0"/>
        <v>#N/A</v>
      </c>
      <c r="Q24" s="67"/>
      <c r="R24" s="66"/>
      <c r="S24" s="66"/>
      <c r="T24" s="66" t="e">
        <f>+$O24</f>
        <v>#N/A</v>
      </c>
      <c r="U24" s="66"/>
      <c r="V24" s="66"/>
      <c r="W24" s="66"/>
      <c r="X24" s="66"/>
      <c r="Y24" s="66"/>
      <c r="Z24" s="66"/>
      <c r="AA24" s="66"/>
      <c r="AB24" s="66"/>
      <c r="AC24" s="66"/>
      <c r="AD24" s="66"/>
      <c r="AE24" s="66"/>
    </row>
    <row r="25" spans="2:31" ht="24" customHeight="1">
      <c r="B25" s="4"/>
      <c r="C25" s="29"/>
      <c r="D25" s="30"/>
      <c r="E25" s="9" t="e">
        <f>VLOOKUP(B25,'商品リスト'!$A$3:$N$226,3,0)</f>
        <v>#N/A</v>
      </c>
      <c r="F25" s="10" t="e">
        <f>VLOOKUP(B25,'商品リスト'!$A$3:$N$226,5,0)</f>
        <v>#N/A</v>
      </c>
      <c r="G25" s="11" t="e">
        <f>+VLOOKUP(B25,'商品リスト'!$A$3:$N$226,4,0)</f>
        <v>#N/A</v>
      </c>
      <c r="H25" s="12" t="e">
        <f>+VLOOKUP(B25,'商品リスト'!$A$3:$N$226,6,0)</f>
        <v>#N/A</v>
      </c>
      <c r="I25" s="36" t="e">
        <f>+VLOOKUP(B25,'商品リスト'!$A$3:$N$226,8,0)</f>
        <v>#N/A</v>
      </c>
      <c r="J25" s="22"/>
      <c r="K25" s="22"/>
      <c r="L25" s="64">
        <v>5</v>
      </c>
      <c r="M25" s="64"/>
      <c r="N25" s="65" t="e">
        <f>VLOOKUP(B25,'商品リスト'!$A$3:$N$226,13,0)</f>
        <v>#N/A</v>
      </c>
      <c r="O25" s="65" t="e">
        <f>VLOOKUP(B25,'商品リスト'!$A$3:$N$226,14,0)</f>
        <v>#N/A</v>
      </c>
      <c r="P25" s="65" t="e">
        <f t="shared" si="0"/>
        <v>#N/A</v>
      </c>
      <c r="Q25" s="67"/>
      <c r="R25" s="66"/>
      <c r="S25" s="66"/>
      <c r="T25" s="66"/>
      <c r="U25" s="66" t="e">
        <f>+$O25</f>
        <v>#N/A</v>
      </c>
      <c r="V25" s="66"/>
      <c r="W25" s="66"/>
      <c r="X25" s="66"/>
      <c r="Y25" s="66"/>
      <c r="Z25" s="66"/>
      <c r="AA25" s="66"/>
      <c r="AB25" s="66"/>
      <c r="AC25" s="66"/>
      <c r="AD25" s="66"/>
      <c r="AE25" s="66"/>
    </row>
    <row r="26" spans="2:31" ht="24" customHeight="1">
      <c r="B26" s="5"/>
      <c r="C26" s="29"/>
      <c r="D26" s="30"/>
      <c r="E26" s="9" t="e">
        <f>VLOOKUP(B26,'商品リスト'!$A$3:$N$226,3,0)</f>
        <v>#N/A</v>
      </c>
      <c r="F26" s="10" t="e">
        <f>VLOOKUP(B26,'商品リスト'!$A$3:$N$226,5,0)</f>
        <v>#N/A</v>
      </c>
      <c r="G26" s="11" t="e">
        <f>+VLOOKUP(B26,'商品リスト'!$A$3:$N$226,4,0)</f>
        <v>#N/A</v>
      </c>
      <c r="H26" s="12" t="e">
        <f>+VLOOKUP(B26,'商品リスト'!$A$3:$N$226,6,0)</f>
        <v>#N/A</v>
      </c>
      <c r="I26" s="36" t="e">
        <f>+VLOOKUP(B26,'商品リスト'!$A$3:$N$226,8,0)</f>
        <v>#N/A</v>
      </c>
      <c r="J26" s="22"/>
      <c r="K26" s="22"/>
      <c r="L26" s="64">
        <v>6</v>
      </c>
      <c r="M26" s="64"/>
      <c r="N26" s="65" t="e">
        <f>VLOOKUP(B26,'商品リスト'!$A$3:$N$226,13,0)</f>
        <v>#N/A</v>
      </c>
      <c r="O26" s="65" t="e">
        <f>VLOOKUP(B26,'商品リスト'!$A$3:$N$226,14,0)</f>
        <v>#N/A</v>
      </c>
      <c r="P26" s="65" t="e">
        <f t="shared" si="0"/>
        <v>#N/A</v>
      </c>
      <c r="Q26" s="68"/>
      <c r="R26" s="66"/>
      <c r="S26" s="66"/>
      <c r="T26" s="66"/>
      <c r="U26" s="66"/>
      <c r="V26" s="66" t="e">
        <f>+$O26</f>
        <v>#N/A</v>
      </c>
      <c r="W26" s="66"/>
      <c r="X26" s="66"/>
      <c r="Y26" s="66"/>
      <c r="Z26" s="66"/>
      <c r="AA26" s="66"/>
      <c r="AB26" s="66"/>
      <c r="AC26" s="66"/>
      <c r="AD26" s="66"/>
      <c r="AE26" s="66"/>
    </row>
    <row r="27" spans="2:31" ht="24" customHeight="1">
      <c r="B27" s="4"/>
      <c r="C27" s="29"/>
      <c r="D27" s="30"/>
      <c r="E27" s="9" t="e">
        <f>VLOOKUP(B27,'商品リスト'!$A$3:$N$226,3,0)</f>
        <v>#N/A</v>
      </c>
      <c r="F27" s="10" t="e">
        <f>VLOOKUP(B27,'商品リスト'!$A$3:$N$226,5,0)</f>
        <v>#N/A</v>
      </c>
      <c r="G27" s="11" t="e">
        <f>+VLOOKUP(B27,'商品リスト'!$A$3:$N$226,4,0)</f>
        <v>#N/A</v>
      </c>
      <c r="H27" s="12" t="e">
        <f>+VLOOKUP(B27,'商品リスト'!$A$3:$N$226,6,0)</f>
        <v>#N/A</v>
      </c>
      <c r="I27" s="36" t="e">
        <f>+VLOOKUP(B27,'商品リスト'!$A$3:$N$226,8,0)</f>
        <v>#N/A</v>
      </c>
      <c r="J27" s="22"/>
      <c r="K27" s="22"/>
      <c r="L27" s="64">
        <v>7</v>
      </c>
      <c r="M27" s="64"/>
      <c r="N27" s="65" t="e">
        <f>VLOOKUP(B27,'商品リスト'!$A$3:$N$226,13,0)</f>
        <v>#N/A</v>
      </c>
      <c r="O27" s="65" t="e">
        <f>VLOOKUP(B27,'商品リスト'!$A$3:$N$226,14,0)</f>
        <v>#N/A</v>
      </c>
      <c r="P27" s="65" t="e">
        <f t="shared" si="0"/>
        <v>#N/A</v>
      </c>
      <c r="Q27" s="66"/>
      <c r="R27" s="66"/>
      <c r="S27" s="66"/>
      <c r="T27" s="66"/>
      <c r="U27" s="66"/>
      <c r="V27" s="66"/>
      <c r="W27" s="66" t="e">
        <f>+$O27</f>
        <v>#N/A</v>
      </c>
      <c r="X27" s="66"/>
      <c r="Y27" s="66"/>
      <c r="Z27" s="66"/>
      <c r="AA27" s="66"/>
      <c r="AB27" s="66"/>
      <c r="AC27" s="66"/>
      <c r="AD27" s="66"/>
      <c r="AE27" s="66"/>
    </row>
    <row r="28" spans="2:31" ht="24" customHeight="1">
      <c r="B28" s="5"/>
      <c r="C28" s="29"/>
      <c r="D28" s="30"/>
      <c r="E28" s="9" t="e">
        <f>VLOOKUP(B28,'商品リスト'!$A$3:$N$226,3,0)</f>
        <v>#N/A</v>
      </c>
      <c r="F28" s="10" t="e">
        <f>VLOOKUP(B28,'商品リスト'!$A$3:$N$226,5,0)</f>
        <v>#N/A</v>
      </c>
      <c r="G28" s="11" t="e">
        <f>+VLOOKUP(B28,'商品リスト'!$A$3:$N$226,4,0)</f>
        <v>#N/A</v>
      </c>
      <c r="H28" s="12" t="e">
        <f>+VLOOKUP(B28,'商品リスト'!$A$3:$N$226,6,0)</f>
        <v>#N/A</v>
      </c>
      <c r="I28" s="36" t="e">
        <f>+VLOOKUP(B28,'商品リスト'!$A$3:$N$226,8,0)</f>
        <v>#N/A</v>
      </c>
      <c r="J28" s="22"/>
      <c r="K28" s="22"/>
      <c r="L28" s="64">
        <v>8</v>
      </c>
      <c r="M28" s="64"/>
      <c r="N28" s="65" t="e">
        <f>VLOOKUP(B28,'商品リスト'!$A$3:$N$226,13,0)</f>
        <v>#N/A</v>
      </c>
      <c r="O28" s="65" t="e">
        <f>VLOOKUP(B28,'商品リスト'!$A$3:$N$226,14,0)</f>
        <v>#N/A</v>
      </c>
      <c r="P28" s="65" t="e">
        <f t="shared" si="0"/>
        <v>#N/A</v>
      </c>
      <c r="Q28" s="66"/>
      <c r="R28" s="66"/>
      <c r="S28" s="66"/>
      <c r="T28" s="66"/>
      <c r="U28" s="66"/>
      <c r="V28" s="66"/>
      <c r="W28" s="66"/>
      <c r="X28" s="66" t="e">
        <f>+$O28</f>
        <v>#N/A</v>
      </c>
      <c r="Y28" s="66"/>
      <c r="Z28" s="66"/>
      <c r="AA28" s="66"/>
      <c r="AB28" s="66"/>
      <c r="AC28" s="66"/>
      <c r="AD28" s="66"/>
      <c r="AE28" s="66"/>
    </row>
    <row r="29" spans="2:31" ht="24" customHeight="1">
      <c r="B29" s="4"/>
      <c r="C29" s="29"/>
      <c r="D29" s="30"/>
      <c r="E29" s="9" t="e">
        <f>VLOOKUP(B29,'商品リスト'!$A$3:$N$226,3,0)</f>
        <v>#N/A</v>
      </c>
      <c r="F29" s="10" t="e">
        <f>VLOOKUP(B29,'商品リスト'!$A$3:$N$226,5,0)</f>
        <v>#N/A</v>
      </c>
      <c r="G29" s="11" t="e">
        <f>+VLOOKUP(B29,'商品リスト'!$A$3:$N$226,4,0)</f>
        <v>#N/A</v>
      </c>
      <c r="H29" s="12" t="e">
        <f>+VLOOKUP(B29,'商品リスト'!$A$3:$N$226,6,0)</f>
        <v>#N/A</v>
      </c>
      <c r="I29" s="36" t="e">
        <f>+VLOOKUP(B29,'商品リスト'!$A$3:$N$226,8,0)</f>
        <v>#N/A</v>
      </c>
      <c r="J29" s="22"/>
      <c r="K29" s="22"/>
      <c r="L29" s="64">
        <v>9</v>
      </c>
      <c r="M29" s="64"/>
      <c r="N29" s="65" t="e">
        <f>VLOOKUP(B29,'商品リスト'!$A$3:$N$226,13,0)</f>
        <v>#N/A</v>
      </c>
      <c r="O29" s="65" t="e">
        <f>VLOOKUP(B29,'商品リスト'!$A$3:$N$226,14,0)</f>
        <v>#N/A</v>
      </c>
      <c r="P29" s="65" t="e">
        <f t="shared" si="0"/>
        <v>#N/A</v>
      </c>
      <c r="Q29" s="66"/>
      <c r="R29" s="66"/>
      <c r="S29" s="66"/>
      <c r="T29" s="66"/>
      <c r="U29" s="66"/>
      <c r="V29" s="66"/>
      <c r="W29" s="66"/>
      <c r="X29" s="66"/>
      <c r="Y29" s="66" t="e">
        <f>+$O29</f>
        <v>#N/A</v>
      </c>
      <c r="Z29" s="66"/>
      <c r="AA29" s="66"/>
      <c r="AB29" s="66"/>
      <c r="AC29" s="66"/>
      <c r="AD29" s="66"/>
      <c r="AE29" s="66"/>
    </row>
    <row r="30" spans="2:31" ht="24" customHeight="1">
      <c r="B30" s="5"/>
      <c r="C30" s="29"/>
      <c r="D30" s="30"/>
      <c r="E30" s="9" t="e">
        <f>VLOOKUP(B30,'商品リスト'!$A$3:$N$226,3,0)</f>
        <v>#N/A</v>
      </c>
      <c r="F30" s="10" t="e">
        <f>VLOOKUP(B30,'商品リスト'!$A$3:$N$226,5,0)</f>
        <v>#N/A</v>
      </c>
      <c r="G30" s="11" t="e">
        <f>+VLOOKUP(B30,'商品リスト'!$A$3:$N$226,4,0)</f>
        <v>#N/A</v>
      </c>
      <c r="H30" s="12" t="e">
        <f>+VLOOKUP(B30,'商品リスト'!$A$3:$N$226,6,0)</f>
        <v>#N/A</v>
      </c>
      <c r="I30" s="36" t="e">
        <f>+VLOOKUP(B30,'商品リスト'!$A$3:$N$226,8,0)</f>
        <v>#N/A</v>
      </c>
      <c r="J30" s="22"/>
      <c r="K30" s="22"/>
      <c r="L30" s="64">
        <v>10</v>
      </c>
      <c r="M30" s="64"/>
      <c r="N30" s="65" t="e">
        <f>VLOOKUP(B30,'商品リスト'!$A$3:$N$226,13,0)</f>
        <v>#N/A</v>
      </c>
      <c r="O30" s="65" t="e">
        <f>VLOOKUP(B30,'商品リスト'!$A$3:$N$226,14,0)</f>
        <v>#N/A</v>
      </c>
      <c r="P30" s="65" t="e">
        <f t="shared" si="0"/>
        <v>#N/A</v>
      </c>
      <c r="Q30" s="66"/>
      <c r="R30" s="66"/>
      <c r="S30" s="66"/>
      <c r="T30" s="66"/>
      <c r="U30" s="66"/>
      <c r="V30" s="66"/>
      <c r="W30" s="66"/>
      <c r="X30" s="66"/>
      <c r="Y30" s="66"/>
      <c r="Z30" s="66" t="e">
        <f>+$O30</f>
        <v>#N/A</v>
      </c>
      <c r="AA30" s="66"/>
      <c r="AB30" s="66"/>
      <c r="AC30" s="66"/>
      <c r="AD30" s="66"/>
      <c r="AE30" s="66"/>
    </row>
    <row r="31" spans="2:31" ht="24" customHeight="1">
      <c r="B31" s="4"/>
      <c r="C31" s="29"/>
      <c r="D31" s="30"/>
      <c r="E31" s="9" t="e">
        <f>VLOOKUP(B31,'商品リスト'!$A$3:$N$226,3,0)</f>
        <v>#N/A</v>
      </c>
      <c r="F31" s="10" t="e">
        <f>VLOOKUP(B31,'商品リスト'!$A$3:$N$226,5,0)</f>
        <v>#N/A</v>
      </c>
      <c r="G31" s="11" t="e">
        <f>+VLOOKUP(B31,'商品リスト'!$A$3:$N$226,4,0)</f>
        <v>#N/A</v>
      </c>
      <c r="H31" s="12" t="e">
        <f>+VLOOKUP(B31,'商品リスト'!$A$3:$N$226,6,0)</f>
        <v>#N/A</v>
      </c>
      <c r="I31" s="36" t="e">
        <f>+VLOOKUP(B31,'商品リスト'!$A$3:$N$226,8,0)</f>
        <v>#N/A</v>
      </c>
      <c r="J31" s="22"/>
      <c r="K31" s="22"/>
      <c r="L31" s="64">
        <v>11</v>
      </c>
      <c r="M31" s="64"/>
      <c r="N31" s="65" t="e">
        <f>VLOOKUP(B31,'商品リスト'!$A$3:$N$226,13,0)</f>
        <v>#N/A</v>
      </c>
      <c r="O31" s="65" t="e">
        <f>VLOOKUP(B31,'商品リスト'!$A$3:$N$226,14,0)</f>
        <v>#N/A</v>
      </c>
      <c r="P31" s="65" t="e">
        <f t="shared" si="0"/>
        <v>#N/A</v>
      </c>
      <c r="Q31" s="66"/>
      <c r="R31" s="66"/>
      <c r="S31" s="66"/>
      <c r="T31" s="66"/>
      <c r="U31" s="66"/>
      <c r="V31" s="66"/>
      <c r="W31" s="66"/>
      <c r="X31" s="66"/>
      <c r="Y31" s="66"/>
      <c r="Z31" s="66"/>
      <c r="AA31" s="66" t="e">
        <f>+$O31</f>
        <v>#N/A</v>
      </c>
      <c r="AB31" s="66"/>
      <c r="AC31" s="66"/>
      <c r="AD31" s="66"/>
      <c r="AE31" s="66"/>
    </row>
    <row r="32" spans="2:31" ht="24" customHeight="1">
      <c r="B32" s="5"/>
      <c r="C32" s="29"/>
      <c r="D32" s="30"/>
      <c r="E32" s="9" t="e">
        <f>VLOOKUP(B32,'商品リスト'!$A$3:$N$226,3,0)</f>
        <v>#N/A</v>
      </c>
      <c r="F32" s="10" t="e">
        <f>VLOOKUP(B32,'商品リスト'!$A$3:$N$226,5,0)</f>
        <v>#N/A</v>
      </c>
      <c r="G32" s="11" t="e">
        <f>+VLOOKUP(B32,'商品リスト'!$A$3:$N$226,4,0)</f>
        <v>#N/A</v>
      </c>
      <c r="H32" s="12" t="e">
        <f>+VLOOKUP(B32,'商品リスト'!$A$3:$N$226,6,0)</f>
        <v>#N/A</v>
      </c>
      <c r="I32" s="36" t="e">
        <f>+VLOOKUP(B32,'商品リスト'!$A$3:$N$226,8,0)</f>
        <v>#N/A</v>
      </c>
      <c r="J32" s="22"/>
      <c r="K32" s="22"/>
      <c r="L32" s="64">
        <v>12</v>
      </c>
      <c r="M32" s="64"/>
      <c r="N32" s="65" t="e">
        <f>VLOOKUP(B32,'商品リスト'!$A$3:$N$226,13,0)</f>
        <v>#N/A</v>
      </c>
      <c r="O32" s="65" t="e">
        <f>VLOOKUP(B32,'商品リスト'!$A$3:$N$226,14,0)</f>
        <v>#N/A</v>
      </c>
      <c r="P32" s="65" t="e">
        <f t="shared" si="0"/>
        <v>#N/A</v>
      </c>
      <c r="Q32" s="66"/>
      <c r="R32" s="66"/>
      <c r="S32" s="66"/>
      <c r="T32" s="66"/>
      <c r="U32" s="66"/>
      <c r="V32" s="66"/>
      <c r="W32" s="66"/>
      <c r="X32" s="66"/>
      <c r="Y32" s="66"/>
      <c r="Z32" s="66"/>
      <c r="AA32" s="66"/>
      <c r="AB32" s="66" t="e">
        <f>+$O32</f>
        <v>#N/A</v>
      </c>
      <c r="AC32" s="66"/>
      <c r="AD32" s="66"/>
      <c r="AE32" s="66"/>
    </row>
    <row r="33" spans="2:31" ht="24" customHeight="1">
      <c r="B33" s="4"/>
      <c r="C33" s="29"/>
      <c r="D33" s="30"/>
      <c r="E33" s="9" t="e">
        <f>VLOOKUP(B33,'商品リスト'!$A$3:$N$226,3,0)</f>
        <v>#N/A</v>
      </c>
      <c r="F33" s="10" t="e">
        <f>VLOOKUP(B33,'商品リスト'!$A$3:$N$226,5,0)</f>
        <v>#N/A</v>
      </c>
      <c r="G33" s="11" t="e">
        <f>+VLOOKUP(B33,'商品リスト'!$A$3:$N$226,4,0)</f>
        <v>#N/A</v>
      </c>
      <c r="H33" s="12" t="e">
        <f>+VLOOKUP(B33,'商品リスト'!$A$3:$N$226,6,0)</f>
        <v>#N/A</v>
      </c>
      <c r="I33" s="36" t="e">
        <f>+VLOOKUP(B33,'商品リスト'!$A$3:$N$226,8,0)</f>
        <v>#N/A</v>
      </c>
      <c r="J33" s="22"/>
      <c r="K33" s="22"/>
      <c r="L33" s="64">
        <v>13</v>
      </c>
      <c r="M33" s="64"/>
      <c r="N33" s="65" t="e">
        <f>VLOOKUP(B33,'商品リスト'!$A$3:$N$226,13,0)</f>
        <v>#N/A</v>
      </c>
      <c r="O33" s="65" t="e">
        <f>VLOOKUP(B33,'商品リスト'!$A$3:$N$226,14,0)</f>
        <v>#N/A</v>
      </c>
      <c r="P33" s="65" t="e">
        <f t="shared" si="0"/>
        <v>#N/A</v>
      </c>
      <c r="Q33" s="66"/>
      <c r="R33" s="66"/>
      <c r="S33" s="66"/>
      <c r="T33" s="66"/>
      <c r="U33" s="66"/>
      <c r="V33" s="66"/>
      <c r="W33" s="66"/>
      <c r="X33" s="66"/>
      <c r="Y33" s="66"/>
      <c r="Z33" s="66"/>
      <c r="AA33" s="66"/>
      <c r="AB33" s="66"/>
      <c r="AC33" s="66" t="e">
        <f>+$O33</f>
        <v>#N/A</v>
      </c>
      <c r="AD33" s="66"/>
      <c r="AE33" s="66"/>
    </row>
    <row r="34" spans="2:31" ht="24" customHeight="1">
      <c r="B34" s="5"/>
      <c r="C34" s="29"/>
      <c r="D34" s="30"/>
      <c r="E34" s="9" t="e">
        <f>VLOOKUP(B34,'商品リスト'!$A$3:$N$226,3,0)</f>
        <v>#N/A</v>
      </c>
      <c r="F34" s="10" t="e">
        <f>VLOOKUP(B34,'商品リスト'!$A$3:$N$226,5,0)</f>
        <v>#N/A</v>
      </c>
      <c r="G34" s="11" t="e">
        <f>+VLOOKUP(B34,'商品リスト'!$A$3:$N$226,4,0)</f>
        <v>#N/A</v>
      </c>
      <c r="H34" s="12" t="e">
        <f>+VLOOKUP(B34,'商品リスト'!$A$3:$N$226,6,0)</f>
        <v>#N/A</v>
      </c>
      <c r="I34" s="36" t="e">
        <f>+VLOOKUP(B34,'商品リスト'!$A$3:$N$226,8,0)</f>
        <v>#N/A</v>
      </c>
      <c r="J34" s="22"/>
      <c r="K34" s="22"/>
      <c r="L34" s="64">
        <v>14</v>
      </c>
      <c r="M34" s="64"/>
      <c r="N34" s="65" t="e">
        <f>VLOOKUP(B34,'商品リスト'!$A$3:$N$226,13,0)</f>
        <v>#N/A</v>
      </c>
      <c r="O34" s="65" t="e">
        <f>VLOOKUP(B34,'商品リスト'!$A$3:$N$226,14,0)</f>
        <v>#N/A</v>
      </c>
      <c r="P34" s="65" t="e">
        <f t="shared" si="0"/>
        <v>#N/A</v>
      </c>
      <c r="Q34" s="66"/>
      <c r="R34" s="66"/>
      <c r="S34" s="66"/>
      <c r="T34" s="66"/>
      <c r="U34" s="66"/>
      <c r="V34" s="66"/>
      <c r="W34" s="66"/>
      <c r="X34" s="66"/>
      <c r="Y34" s="66"/>
      <c r="Z34" s="66"/>
      <c r="AA34" s="66"/>
      <c r="AB34" s="66"/>
      <c r="AC34" s="66"/>
      <c r="AD34" s="66" t="e">
        <f>+$O34</f>
        <v>#N/A</v>
      </c>
      <c r="AE34" s="66"/>
    </row>
    <row r="35" spans="2:31" ht="24" customHeight="1" thickBot="1">
      <c r="B35" s="6"/>
      <c r="C35" s="29"/>
      <c r="D35" s="30"/>
      <c r="E35" s="13" t="e">
        <f>VLOOKUP(B35,'商品リスト'!$A$3:$N$226,3,0)</f>
        <v>#N/A</v>
      </c>
      <c r="F35" s="14" t="e">
        <f>VLOOKUP(B35,'商品リスト'!$A$3:$N$226,5,0)</f>
        <v>#N/A</v>
      </c>
      <c r="G35" s="15" t="e">
        <f>+VLOOKUP(B35,'商品リスト'!$A$3:$N$226,4,0)</f>
        <v>#N/A</v>
      </c>
      <c r="H35" s="16" t="e">
        <f>+VLOOKUP(B35,'商品リスト'!$A$3:$N$226,6,0)</f>
        <v>#N/A</v>
      </c>
      <c r="I35" s="37" t="e">
        <f>+VLOOKUP(B35,'商品リスト'!$A$3:$N$226,8,0)</f>
        <v>#N/A</v>
      </c>
      <c r="J35" s="22"/>
      <c r="K35" s="22"/>
      <c r="L35" s="64">
        <v>15</v>
      </c>
      <c r="M35" s="64"/>
      <c r="N35" s="65" t="e">
        <f>VLOOKUP(B35,'商品リスト'!$A$3:$N$226,13,0)</f>
        <v>#N/A</v>
      </c>
      <c r="O35" s="65" t="e">
        <f>VLOOKUP(B35,'商品リスト'!$A$3:$N$226,14,0)</f>
        <v>#N/A</v>
      </c>
      <c r="P35" s="65" t="e">
        <f t="shared" si="0"/>
        <v>#N/A</v>
      </c>
      <c r="Q35" s="66"/>
      <c r="R35" s="66"/>
      <c r="S35" s="66"/>
      <c r="T35" s="66"/>
      <c r="U35" s="66"/>
      <c r="V35" s="66"/>
      <c r="W35" s="66"/>
      <c r="X35" s="66"/>
      <c r="Y35" s="66"/>
      <c r="Z35" s="66"/>
      <c r="AA35" s="66"/>
      <c r="AB35" s="66"/>
      <c r="AC35" s="66"/>
      <c r="AD35" s="66"/>
      <c r="AE35" s="66" t="e">
        <f>+$O35</f>
        <v>#N/A</v>
      </c>
    </row>
    <row r="36" spans="7:13" ht="5.25" customHeight="1">
      <c r="G36" s="23"/>
      <c r="H36" s="23"/>
      <c r="I36" s="23"/>
      <c r="J36" s="23"/>
      <c r="K36" s="23"/>
      <c r="L36" s="58"/>
      <c r="M36" s="58"/>
    </row>
    <row r="37" spans="5:10" ht="49.5" customHeight="1">
      <c r="E37" s="95" t="s">
        <v>9</v>
      </c>
      <c r="F37" s="95"/>
      <c r="G37" s="95"/>
      <c r="H37" s="95"/>
      <c r="I37" s="95"/>
      <c r="J37" s="95"/>
    </row>
    <row r="38" ht="16.5" customHeight="1"/>
  </sheetData>
  <sheetProtection password="E8A0" sheet="1" objects="1" scenarios="1" formatCells="0"/>
  <protectedRanges>
    <protectedRange password="CD98" sqref="B21:B35" name="範囲1"/>
  </protectedRanges>
  <mergeCells count="2">
    <mergeCell ref="E1:I1"/>
    <mergeCell ref="E37:J37"/>
  </mergeCells>
  <conditionalFormatting sqref="E35:P35">
    <cfRule type="expression" priority="16" dxfId="32" stopIfTrue="1">
      <formula>$B$35=""</formula>
    </cfRule>
  </conditionalFormatting>
  <conditionalFormatting sqref="E34:P34">
    <cfRule type="expression" priority="15" dxfId="32" stopIfTrue="1">
      <formula>$B$34=""</formula>
    </cfRule>
  </conditionalFormatting>
  <conditionalFormatting sqref="E33:P33">
    <cfRule type="expression" priority="14" dxfId="32" stopIfTrue="1">
      <formula>$B$33=""</formula>
    </cfRule>
  </conditionalFormatting>
  <conditionalFormatting sqref="E32:P32">
    <cfRule type="expression" priority="13" dxfId="32" stopIfTrue="1">
      <formula>$B$32=""</formula>
    </cfRule>
  </conditionalFormatting>
  <conditionalFormatting sqref="E31:P31">
    <cfRule type="expression" priority="12" dxfId="32" stopIfTrue="1">
      <formula>$B$31=""</formula>
    </cfRule>
  </conditionalFormatting>
  <conditionalFormatting sqref="E30:P30">
    <cfRule type="expression" priority="11" dxfId="32" stopIfTrue="1">
      <formula>$B$30=""</formula>
    </cfRule>
  </conditionalFormatting>
  <conditionalFormatting sqref="E29:P29">
    <cfRule type="expression" priority="10" dxfId="32" stopIfTrue="1">
      <formula>$B$29=""</formula>
    </cfRule>
  </conditionalFormatting>
  <conditionalFormatting sqref="E28:P28">
    <cfRule type="expression" priority="9" dxfId="32" stopIfTrue="1">
      <formula>$B$28=""</formula>
    </cfRule>
  </conditionalFormatting>
  <conditionalFormatting sqref="E27:P27">
    <cfRule type="expression" priority="8" dxfId="32" stopIfTrue="1">
      <formula>$B$27=""</formula>
    </cfRule>
  </conditionalFormatting>
  <conditionalFormatting sqref="E26:P26">
    <cfRule type="expression" priority="7" dxfId="32" stopIfTrue="1">
      <formula>$B$26=""</formula>
    </cfRule>
  </conditionalFormatting>
  <conditionalFormatting sqref="E25:P25">
    <cfRule type="expression" priority="6" dxfId="32" stopIfTrue="1">
      <formula>$B$25=""</formula>
    </cfRule>
  </conditionalFormatting>
  <conditionalFormatting sqref="E24:P24">
    <cfRule type="expression" priority="5" dxfId="32" stopIfTrue="1">
      <formula>$B$24=""</formula>
    </cfRule>
  </conditionalFormatting>
  <conditionalFormatting sqref="E23:P23">
    <cfRule type="expression" priority="4" dxfId="32" stopIfTrue="1">
      <formula>$B$23=""</formula>
    </cfRule>
  </conditionalFormatting>
  <conditionalFormatting sqref="E22:P22">
    <cfRule type="expression" priority="3" dxfId="32" stopIfTrue="1">
      <formula>$B$22=""</formula>
    </cfRule>
  </conditionalFormatting>
  <conditionalFormatting sqref="E21:P21 N22:O35">
    <cfRule type="expression" priority="2" dxfId="32" stopIfTrue="1">
      <formula>$B$21=""</formula>
    </cfRule>
  </conditionalFormatting>
  <conditionalFormatting sqref="P22:P35">
    <cfRule type="expression" priority="1" dxfId="32" stopIfTrue="1">
      <formula>$B$21=""</formula>
    </cfRule>
  </conditionalFormatting>
  <printOptions horizontalCentered="1"/>
  <pageMargins left="0.23" right="0.17" top="0.23" bottom="0.2" header="0.22" footer="0.15"/>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IU37"/>
  <sheetViews>
    <sheetView tabSelected="1" view="pageBreakPreview" zoomScale="85" zoomScaleSheetLayoutView="85" zoomScalePageLayoutView="0" workbookViewId="0" topLeftCell="B10">
      <selection activeCell="B21" sqref="B21"/>
    </sheetView>
  </sheetViews>
  <sheetFormatPr defaultColWidth="0.13671875" defaultRowHeight="16.5" customHeight="1" zeroHeight="1"/>
  <cols>
    <col min="1" max="1" width="2.57421875" style="21" customWidth="1"/>
    <col min="2" max="2" width="7.140625" style="21" customWidth="1"/>
    <col min="3" max="3" width="0.71875" style="21" customWidth="1"/>
    <col min="4" max="4" width="1.8515625" style="24" customWidth="1"/>
    <col min="5" max="5" width="5.7109375" style="21" customWidth="1"/>
    <col min="6" max="6" width="8.421875" style="21" customWidth="1"/>
    <col min="7" max="7" width="17.28125" style="21" customWidth="1"/>
    <col min="8" max="8" width="22.57421875" style="21" customWidth="1"/>
    <col min="9" max="9" width="53.28125" style="24" customWidth="1"/>
    <col min="10" max="10" width="1.8515625" style="24" customWidth="1"/>
    <col min="11" max="11" width="1.8515625" style="45" customWidth="1"/>
    <col min="12" max="31" width="0.13671875" style="44" customWidth="1"/>
    <col min="32" max="34" width="8.57421875" style="40" hidden="1" customWidth="1"/>
    <col min="35" max="39" width="8.57421875" style="21" hidden="1" customWidth="1"/>
    <col min="40" max="54" width="3.28125" style="21" hidden="1" customWidth="1"/>
    <col min="55" max="60" width="0.13671875" style="21" customWidth="1"/>
    <col min="61" max="16384" width="0.13671875" style="21" customWidth="1"/>
  </cols>
  <sheetData>
    <row r="1" spans="2:14" ht="41.25" customHeight="1">
      <c r="B1" s="28"/>
      <c r="C1" s="28"/>
      <c r="D1" s="28"/>
      <c r="E1" s="94" t="s">
        <v>4</v>
      </c>
      <c r="F1" s="94"/>
      <c r="G1" s="94"/>
      <c r="H1" s="94"/>
      <c r="I1" s="94"/>
      <c r="J1" s="28"/>
      <c r="K1" s="43"/>
      <c r="L1" s="43"/>
      <c r="M1" s="43"/>
      <c r="N1" s="43"/>
    </row>
    <row r="2" ht="28.5" customHeight="1"/>
    <row r="3" ht="28.5" customHeight="1"/>
    <row r="4" ht="28.5" customHeight="1"/>
    <row r="5" ht="28.5" customHeight="1"/>
    <row r="6" ht="28.5" customHeight="1"/>
    <row r="7" ht="28.5" customHeight="1"/>
    <row r="8" ht="28.5" customHeight="1"/>
    <row r="9" ht="28.5" customHeight="1"/>
    <row r="10" ht="28.5" customHeight="1"/>
    <row r="11" ht="28.5" customHeight="1"/>
    <row r="12" ht="28.5" customHeight="1"/>
    <row r="13" ht="28.5" customHeight="1"/>
    <row r="14" ht="28.5" customHeight="1"/>
    <row r="15" ht="28.5" customHeight="1"/>
    <row r="16" ht="28.5" customHeight="1"/>
    <row r="17" ht="28.5" customHeight="1"/>
    <row r="18" ht="28.5" customHeight="1"/>
    <row r="19" spans="12:255" ht="21.75" customHeight="1" thickBot="1">
      <c r="L19" s="46"/>
      <c r="M19" s="46"/>
      <c r="N19" s="46"/>
      <c r="O19" s="46"/>
      <c r="P19" s="46"/>
      <c r="Q19" s="47">
        <v>1</v>
      </c>
      <c r="R19" s="47">
        <v>2</v>
      </c>
      <c r="S19" s="47">
        <v>3</v>
      </c>
      <c r="T19" s="47">
        <v>4</v>
      </c>
      <c r="U19" s="47">
        <v>5</v>
      </c>
      <c r="V19" s="47">
        <v>6</v>
      </c>
      <c r="W19" s="47">
        <v>7</v>
      </c>
      <c r="X19" s="47">
        <v>8</v>
      </c>
      <c r="Y19" s="47">
        <v>9</v>
      </c>
      <c r="Z19" s="47">
        <v>10</v>
      </c>
      <c r="AA19" s="47">
        <v>11</v>
      </c>
      <c r="AB19" s="47">
        <v>12</v>
      </c>
      <c r="AC19" s="47">
        <v>13</v>
      </c>
      <c r="AD19" s="47">
        <v>14</v>
      </c>
      <c r="AE19" s="47">
        <v>15</v>
      </c>
      <c r="AF19" s="41"/>
      <c r="AG19" s="41"/>
      <c r="AH19" s="41"/>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row>
    <row r="20" spans="2:38" ht="14.25" customHeight="1" thickBot="1">
      <c r="B20" s="1" t="s">
        <v>1</v>
      </c>
      <c r="C20" s="2"/>
      <c r="D20" s="3"/>
      <c r="E20" s="7" t="s">
        <v>0</v>
      </c>
      <c r="F20" s="8" t="s">
        <v>2</v>
      </c>
      <c r="G20" s="8" t="s">
        <v>3</v>
      </c>
      <c r="H20" s="17" t="s">
        <v>11</v>
      </c>
      <c r="I20" s="18" t="s">
        <v>10</v>
      </c>
      <c r="J20" s="19"/>
      <c r="K20" s="48"/>
      <c r="L20" s="49" t="s">
        <v>27</v>
      </c>
      <c r="M20" s="49"/>
      <c r="N20" s="50"/>
      <c r="O20" s="46"/>
      <c r="P20" s="46"/>
      <c r="Q20" s="50" t="e">
        <f>H21</f>
        <v>#N/A</v>
      </c>
      <c r="R20" s="50" t="e">
        <f>H22</f>
        <v>#N/A</v>
      </c>
      <c r="S20" s="51" t="e">
        <f>H23</f>
        <v>#N/A</v>
      </c>
      <c r="T20" s="51" t="e">
        <f>H24</f>
        <v>#N/A</v>
      </c>
      <c r="U20" s="51" t="e">
        <f>H25</f>
        <v>#N/A</v>
      </c>
      <c r="V20" s="51" t="e">
        <f>H26</f>
        <v>#N/A</v>
      </c>
      <c r="W20" s="51" t="e">
        <f>H27</f>
        <v>#N/A</v>
      </c>
      <c r="X20" s="51" t="e">
        <f>H28</f>
        <v>#N/A</v>
      </c>
      <c r="Y20" s="51" t="e">
        <f>H29</f>
        <v>#N/A</v>
      </c>
      <c r="Z20" s="51" t="e">
        <f>H30</f>
        <v>#N/A</v>
      </c>
      <c r="AA20" s="51" t="e">
        <f>H31</f>
        <v>#N/A</v>
      </c>
      <c r="AB20" s="51" t="e">
        <f>H32</f>
        <v>#N/A</v>
      </c>
      <c r="AC20" s="51" t="e">
        <f>H33</f>
        <v>#N/A</v>
      </c>
      <c r="AD20" s="51" t="e">
        <f>H34</f>
        <v>#N/A</v>
      </c>
      <c r="AE20" s="51" t="e">
        <f>H35</f>
        <v>#N/A</v>
      </c>
      <c r="AF20" s="42"/>
      <c r="AG20" s="42"/>
      <c r="AH20" s="42"/>
      <c r="AI20" s="20"/>
      <c r="AJ20" s="20"/>
      <c r="AK20" s="20"/>
      <c r="AL20" s="20"/>
    </row>
    <row r="21" spans="2:31" ht="24" customHeight="1">
      <c r="B21" s="4"/>
      <c r="C21" s="29"/>
      <c r="D21" s="30"/>
      <c r="E21" s="9" t="e">
        <f>VLOOKUP(B21,'商品リスト'!$A$3:$N$226,3,0)</f>
        <v>#N/A</v>
      </c>
      <c r="F21" s="10" t="e">
        <f>VLOOKUP(B21,'商品リスト'!$A$3:$N$226,5,0)</f>
        <v>#N/A</v>
      </c>
      <c r="G21" s="11" t="e">
        <f>+VLOOKUP(B21,'商品リスト'!$A$3:$N$226,4,0)</f>
        <v>#N/A</v>
      </c>
      <c r="H21" s="12" t="e">
        <f>+VLOOKUP(B21,'商品リスト'!$A$3:$N$226,6,0)</f>
        <v>#N/A</v>
      </c>
      <c r="I21" s="35" t="e">
        <f>+VLOOKUP(B21,'商品リスト'!$A$3:$N$226,8,0)</f>
        <v>#N/A</v>
      </c>
      <c r="J21" s="22"/>
      <c r="K21" s="52"/>
      <c r="L21" s="53">
        <v>1</v>
      </c>
      <c r="M21" s="53"/>
      <c r="N21" s="54" t="e">
        <f>VLOOKUP(B21,'商品リスト'!$A$3:$N$226,13,0)</f>
        <v>#N/A</v>
      </c>
      <c r="O21" s="54" t="e">
        <f>VLOOKUP(B21,'商品リスト'!$A$3:$N$226,14,0)</f>
        <v>#N/A</v>
      </c>
      <c r="P21" s="54" t="e">
        <f>+N21</f>
        <v>#N/A</v>
      </c>
      <c r="Q21" s="55" t="e">
        <f>+$O21</f>
        <v>#N/A</v>
      </c>
      <c r="R21" s="55"/>
      <c r="S21" s="55"/>
      <c r="T21" s="55"/>
      <c r="U21" s="55"/>
      <c r="V21" s="55"/>
      <c r="W21" s="55"/>
      <c r="X21" s="55"/>
      <c r="Y21" s="55"/>
      <c r="Z21" s="55"/>
      <c r="AA21" s="55"/>
      <c r="AB21" s="55"/>
      <c r="AC21" s="55"/>
      <c r="AD21" s="55"/>
      <c r="AE21" s="55"/>
    </row>
    <row r="22" spans="2:31" ht="24" customHeight="1">
      <c r="B22" s="5"/>
      <c r="C22" s="29"/>
      <c r="D22" s="30"/>
      <c r="E22" s="9" t="e">
        <f>VLOOKUP(B22,'商品リスト'!$A$3:$N$226,3,0)</f>
        <v>#N/A</v>
      </c>
      <c r="F22" s="10" t="e">
        <f>VLOOKUP(B22,'商品リスト'!$A$3:$N$226,5,0)</f>
        <v>#N/A</v>
      </c>
      <c r="G22" s="11" t="e">
        <f>+VLOOKUP(B22,'商品リスト'!$A$3:$N$226,4,0)</f>
        <v>#N/A</v>
      </c>
      <c r="H22" s="12" t="e">
        <f>+VLOOKUP(B22,'商品リスト'!$A$3:$N$226,6,0)</f>
        <v>#N/A</v>
      </c>
      <c r="I22" s="36" t="e">
        <f>+VLOOKUP(B22,'商品リスト'!$A$3:$N$226,8,0)</f>
        <v>#N/A</v>
      </c>
      <c r="J22" s="22"/>
      <c r="K22" s="52"/>
      <c r="L22" s="53">
        <v>2</v>
      </c>
      <c r="M22" s="53"/>
      <c r="N22" s="54" t="e">
        <f>VLOOKUP(B22,'商品リスト'!$A$3:$N$226,13,0)</f>
        <v>#N/A</v>
      </c>
      <c r="O22" s="54" t="e">
        <f>VLOOKUP(B22,'商品リスト'!$A$3:$N$226,14,0)</f>
        <v>#N/A</v>
      </c>
      <c r="P22" s="54" t="e">
        <f aca="true" t="shared" si="0" ref="P22:P35">+N22</f>
        <v>#N/A</v>
      </c>
      <c r="Q22" s="55"/>
      <c r="R22" s="55" t="e">
        <f>+$O22</f>
        <v>#N/A</v>
      </c>
      <c r="S22" s="55"/>
      <c r="T22" s="55"/>
      <c r="U22" s="55"/>
      <c r="V22" s="55"/>
      <c r="W22" s="55"/>
      <c r="X22" s="55"/>
      <c r="Y22" s="55"/>
      <c r="Z22" s="55"/>
      <c r="AA22" s="55"/>
      <c r="AB22" s="55"/>
      <c r="AC22" s="55"/>
      <c r="AD22" s="55"/>
      <c r="AE22" s="55"/>
    </row>
    <row r="23" spans="2:31" ht="24" customHeight="1">
      <c r="B23" s="4"/>
      <c r="C23" s="29"/>
      <c r="D23" s="30"/>
      <c r="E23" s="9" t="e">
        <f>VLOOKUP(B23,'商品リスト'!$A$3:$N$226,3,0)</f>
        <v>#N/A</v>
      </c>
      <c r="F23" s="10" t="e">
        <f>VLOOKUP(B23,'商品リスト'!$A$3:$N$226,5,0)</f>
        <v>#N/A</v>
      </c>
      <c r="G23" s="11" t="e">
        <f>+VLOOKUP(B23,'商品リスト'!$A$3:$N$226,4,0)</f>
        <v>#N/A</v>
      </c>
      <c r="H23" s="12" t="e">
        <f>+VLOOKUP(B23,'商品リスト'!$A$3:$N$226,6,0)</f>
        <v>#N/A</v>
      </c>
      <c r="I23" s="36" t="e">
        <f>+VLOOKUP(B23,'商品リスト'!$A$3:$N$226,8,0)</f>
        <v>#N/A</v>
      </c>
      <c r="J23" s="22"/>
      <c r="K23" s="52"/>
      <c r="L23" s="53">
        <v>3</v>
      </c>
      <c r="M23" s="53"/>
      <c r="N23" s="54" t="e">
        <f>VLOOKUP(B23,'商品リスト'!$A$3:$N$226,13,0)</f>
        <v>#N/A</v>
      </c>
      <c r="O23" s="54" t="e">
        <f>VLOOKUP(B23,'商品リスト'!$A$3:$N$226,14,0)</f>
        <v>#N/A</v>
      </c>
      <c r="P23" s="54" t="e">
        <f t="shared" si="0"/>
        <v>#N/A</v>
      </c>
      <c r="Q23" s="56"/>
      <c r="R23" s="55"/>
      <c r="S23" s="55" t="e">
        <f>+$O23</f>
        <v>#N/A</v>
      </c>
      <c r="T23" s="55"/>
      <c r="U23" s="55"/>
      <c r="V23" s="55"/>
      <c r="W23" s="55"/>
      <c r="X23" s="55"/>
      <c r="Y23" s="55"/>
      <c r="Z23" s="55"/>
      <c r="AA23" s="55"/>
      <c r="AB23" s="55"/>
      <c r="AC23" s="55"/>
      <c r="AD23" s="55"/>
      <c r="AE23" s="55"/>
    </row>
    <row r="24" spans="2:31" ht="24" customHeight="1">
      <c r="B24" s="5"/>
      <c r="C24" s="29"/>
      <c r="D24" s="30"/>
      <c r="E24" s="9" t="e">
        <f>VLOOKUP(B24,'商品リスト'!$A$3:$N$226,3,0)</f>
        <v>#N/A</v>
      </c>
      <c r="F24" s="10" t="e">
        <f>VLOOKUP(B24,'商品リスト'!$A$3:$N$226,5,0)</f>
        <v>#N/A</v>
      </c>
      <c r="G24" s="11" t="e">
        <f>+VLOOKUP(B24,'商品リスト'!$A$3:$N$226,4,0)</f>
        <v>#N/A</v>
      </c>
      <c r="H24" s="12" t="e">
        <f>+VLOOKUP(B24,'商品リスト'!$A$3:$N$226,6,0)</f>
        <v>#N/A</v>
      </c>
      <c r="I24" s="36" t="e">
        <f>+VLOOKUP(B24,'商品リスト'!$A$3:$N$226,8,0)</f>
        <v>#N/A</v>
      </c>
      <c r="J24" s="22"/>
      <c r="K24" s="52"/>
      <c r="L24" s="53">
        <v>4</v>
      </c>
      <c r="M24" s="53"/>
      <c r="N24" s="54" t="e">
        <f>VLOOKUP(B24,'商品リスト'!$A$3:$N$226,13,0)</f>
        <v>#N/A</v>
      </c>
      <c r="O24" s="54" t="e">
        <f>VLOOKUP(B24,'商品リスト'!$A$3:$N$226,14,0)</f>
        <v>#N/A</v>
      </c>
      <c r="P24" s="54" t="e">
        <f t="shared" si="0"/>
        <v>#N/A</v>
      </c>
      <c r="Q24" s="56"/>
      <c r="R24" s="55"/>
      <c r="S24" s="55"/>
      <c r="T24" s="55" t="e">
        <f>+$O24</f>
        <v>#N/A</v>
      </c>
      <c r="U24" s="55"/>
      <c r="V24" s="55"/>
      <c r="W24" s="55"/>
      <c r="X24" s="55"/>
      <c r="Y24" s="55"/>
      <c r="Z24" s="55"/>
      <c r="AA24" s="55"/>
      <c r="AB24" s="55"/>
      <c r="AC24" s="55"/>
      <c r="AD24" s="55"/>
      <c r="AE24" s="55"/>
    </row>
    <row r="25" spans="2:31" ht="24" customHeight="1">
      <c r="B25" s="4"/>
      <c r="C25" s="29"/>
      <c r="D25" s="30"/>
      <c r="E25" s="9" t="e">
        <f>VLOOKUP(B25,'商品リスト'!$A$3:$N$226,3,0)</f>
        <v>#N/A</v>
      </c>
      <c r="F25" s="10" t="e">
        <f>VLOOKUP(B25,'商品リスト'!$A$3:$N$226,5,0)</f>
        <v>#N/A</v>
      </c>
      <c r="G25" s="11" t="e">
        <f>+VLOOKUP(B25,'商品リスト'!$A$3:$N$226,4,0)</f>
        <v>#N/A</v>
      </c>
      <c r="H25" s="12" t="e">
        <f>+VLOOKUP(B25,'商品リスト'!$A$3:$N$226,6,0)</f>
        <v>#N/A</v>
      </c>
      <c r="I25" s="36" t="e">
        <f>+VLOOKUP(B25,'商品リスト'!$A$3:$N$226,8,0)</f>
        <v>#N/A</v>
      </c>
      <c r="J25" s="22"/>
      <c r="K25" s="52"/>
      <c r="L25" s="53">
        <v>5</v>
      </c>
      <c r="M25" s="53"/>
      <c r="N25" s="54" t="e">
        <f>VLOOKUP(B25,'商品リスト'!$A$3:$N$226,13,0)</f>
        <v>#N/A</v>
      </c>
      <c r="O25" s="54" t="e">
        <f>VLOOKUP(B25,'商品リスト'!$A$3:$N$226,14,0)</f>
        <v>#N/A</v>
      </c>
      <c r="P25" s="54" t="e">
        <f t="shared" si="0"/>
        <v>#N/A</v>
      </c>
      <c r="Q25" s="56"/>
      <c r="R25" s="55"/>
      <c r="S25" s="55"/>
      <c r="T25" s="55"/>
      <c r="U25" s="55" t="e">
        <f>+$O25</f>
        <v>#N/A</v>
      </c>
      <c r="V25" s="55"/>
      <c r="W25" s="55"/>
      <c r="X25" s="55"/>
      <c r="Y25" s="55"/>
      <c r="Z25" s="55"/>
      <c r="AA25" s="55"/>
      <c r="AB25" s="55"/>
      <c r="AC25" s="55"/>
      <c r="AD25" s="55"/>
      <c r="AE25" s="55"/>
    </row>
    <row r="26" spans="2:31" ht="24" customHeight="1">
      <c r="B26" s="5"/>
      <c r="C26" s="29"/>
      <c r="D26" s="30"/>
      <c r="E26" s="9" t="e">
        <f>VLOOKUP(B26,'商品リスト'!$A$3:$N$226,3,0)</f>
        <v>#N/A</v>
      </c>
      <c r="F26" s="10" t="e">
        <f>VLOOKUP(B26,'商品リスト'!$A$3:$N$226,5,0)</f>
        <v>#N/A</v>
      </c>
      <c r="G26" s="11" t="e">
        <f>+VLOOKUP(B26,'商品リスト'!$A$3:$N$226,4,0)</f>
        <v>#N/A</v>
      </c>
      <c r="H26" s="12" t="e">
        <f>+VLOOKUP(B26,'商品リスト'!$A$3:$N$226,6,0)</f>
        <v>#N/A</v>
      </c>
      <c r="I26" s="36" t="e">
        <f>+VLOOKUP(B26,'商品リスト'!$A$3:$N$226,8,0)</f>
        <v>#N/A</v>
      </c>
      <c r="J26" s="22"/>
      <c r="K26" s="52"/>
      <c r="L26" s="53">
        <v>6</v>
      </c>
      <c r="M26" s="53"/>
      <c r="N26" s="54" t="e">
        <f>VLOOKUP(B26,'商品リスト'!$A$3:$N$226,13,0)</f>
        <v>#N/A</v>
      </c>
      <c r="O26" s="54" t="e">
        <f>VLOOKUP(B26,'商品リスト'!$A$3:$N$226,14,0)</f>
        <v>#N/A</v>
      </c>
      <c r="P26" s="54" t="e">
        <f t="shared" si="0"/>
        <v>#N/A</v>
      </c>
      <c r="Q26" s="57"/>
      <c r="R26" s="55"/>
      <c r="S26" s="55"/>
      <c r="T26" s="55"/>
      <c r="U26" s="55"/>
      <c r="V26" s="55" t="e">
        <f>+$O26</f>
        <v>#N/A</v>
      </c>
      <c r="W26" s="55"/>
      <c r="X26" s="55"/>
      <c r="Y26" s="55"/>
      <c r="Z26" s="55"/>
      <c r="AA26" s="55"/>
      <c r="AB26" s="55"/>
      <c r="AC26" s="55"/>
      <c r="AD26" s="55"/>
      <c r="AE26" s="55"/>
    </row>
    <row r="27" spans="2:31" ht="24" customHeight="1">
      <c r="B27" s="4"/>
      <c r="C27" s="29"/>
      <c r="D27" s="30"/>
      <c r="E27" s="9" t="e">
        <f>VLOOKUP(B27,'商品リスト'!$A$3:$N$226,3,0)</f>
        <v>#N/A</v>
      </c>
      <c r="F27" s="10" t="e">
        <f>VLOOKUP(B27,'商品リスト'!$A$3:$N$226,5,0)</f>
        <v>#N/A</v>
      </c>
      <c r="G27" s="11" t="e">
        <f>+VLOOKUP(B27,'商品リスト'!$A$3:$N$226,4,0)</f>
        <v>#N/A</v>
      </c>
      <c r="H27" s="12" t="e">
        <f>+VLOOKUP(B27,'商品リスト'!$A$3:$N$226,6,0)</f>
        <v>#N/A</v>
      </c>
      <c r="I27" s="36" t="e">
        <f>+VLOOKUP(B27,'商品リスト'!$A$3:$N$226,8,0)</f>
        <v>#N/A</v>
      </c>
      <c r="J27" s="22"/>
      <c r="K27" s="52"/>
      <c r="L27" s="53">
        <v>7</v>
      </c>
      <c r="M27" s="53"/>
      <c r="N27" s="54" t="e">
        <f>VLOOKUP(B27,'商品リスト'!$A$3:$N$226,13,0)</f>
        <v>#N/A</v>
      </c>
      <c r="O27" s="54" t="e">
        <f>VLOOKUP(B27,'商品リスト'!$A$3:$N$226,14,0)</f>
        <v>#N/A</v>
      </c>
      <c r="P27" s="54" t="e">
        <f t="shared" si="0"/>
        <v>#N/A</v>
      </c>
      <c r="Q27" s="55"/>
      <c r="R27" s="55"/>
      <c r="S27" s="55"/>
      <c r="T27" s="55"/>
      <c r="U27" s="55"/>
      <c r="V27" s="55"/>
      <c r="W27" s="55" t="e">
        <f>+$O27</f>
        <v>#N/A</v>
      </c>
      <c r="X27" s="55"/>
      <c r="Y27" s="55"/>
      <c r="Z27" s="55"/>
      <c r="AA27" s="55"/>
      <c r="AB27" s="55"/>
      <c r="AC27" s="55"/>
      <c r="AD27" s="55"/>
      <c r="AE27" s="55"/>
    </row>
    <row r="28" spans="2:31" ht="24" customHeight="1">
      <c r="B28" s="5"/>
      <c r="C28" s="29"/>
      <c r="D28" s="30"/>
      <c r="E28" s="9" t="e">
        <f>VLOOKUP(B28,'商品リスト'!$A$3:$N$226,3,0)</f>
        <v>#N/A</v>
      </c>
      <c r="F28" s="10" t="e">
        <f>VLOOKUP(B28,'商品リスト'!$A$3:$N$226,5,0)</f>
        <v>#N/A</v>
      </c>
      <c r="G28" s="11" t="e">
        <f>+VLOOKUP(B28,'商品リスト'!$A$3:$N$226,4,0)</f>
        <v>#N/A</v>
      </c>
      <c r="H28" s="12" t="e">
        <f>+VLOOKUP(B28,'商品リスト'!$A$3:$N$226,6,0)</f>
        <v>#N/A</v>
      </c>
      <c r="I28" s="36" t="e">
        <f>+VLOOKUP(B28,'商品リスト'!$A$3:$N$226,8,0)</f>
        <v>#N/A</v>
      </c>
      <c r="J28" s="22"/>
      <c r="K28" s="52"/>
      <c r="L28" s="53">
        <v>8</v>
      </c>
      <c r="M28" s="53"/>
      <c r="N28" s="54" t="e">
        <f>VLOOKUP(B28,'商品リスト'!$A$3:$N$226,13,0)</f>
        <v>#N/A</v>
      </c>
      <c r="O28" s="54" t="e">
        <f>VLOOKUP(B28,'商品リスト'!$A$3:$N$226,14,0)</f>
        <v>#N/A</v>
      </c>
      <c r="P28" s="54" t="e">
        <f t="shared" si="0"/>
        <v>#N/A</v>
      </c>
      <c r="Q28" s="55"/>
      <c r="R28" s="55"/>
      <c r="S28" s="55"/>
      <c r="T28" s="55"/>
      <c r="U28" s="55"/>
      <c r="V28" s="55"/>
      <c r="W28" s="55"/>
      <c r="X28" s="55" t="e">
        <f>+$O28</f>
        <v>#N/A</v>
      </c>
      <c r="Y28" s="55"/>
      <c r="Z28" s="55"/>
      <c r="AA28" s="55"/>
      <c r="AB28" s="55"/>
      <c r="AC28" s="55"/>
      <c r="AD28" s="55"/>
      <c r="AE28" s="55"/>
    </row>
    <row r="29" spans="2:31" ht="24" customHeight="1">
      <c r="B29" s="4"/>
      <c r="C29" s="29"/>
      <c r="D29" s="30"/>
      <c r="E29" s="9" t="e">
        <f>VLOOKUP(B29,'商品リスト'!$A$3:$N$226,3,0)</f>
        <v>#N/A</v>
      </c>
      <c r="F29" s="10" t="e">
        <f>VLOOKUP(B29,'商品リスト'!$A$3:$N$226,5,0)</f>
        <v>#N/A</v>
      </c>
      <c r="G29" s="11" t="e">
        <f>+VLOOKUP(B29,'商品リスト'!$A$3:$N$226,4,0)</f>
        <v>#N/A</v>
      </c>
      <c r="H29" s="12" t="e">
        <f>+VLOOKUP(B29,'商品リスト'!$A$3:$N$226,6,0)</f>
        <v>#N/A</v>
      </c>
      <c r="I29" s="36" t="e">
        <f>+VLOOKUP(B29,'商品リスト'!$A$3:$N$226,8,0)</f>
        <v>#N/A</v>
      </c>
      <c r="J29" s="22"/>
      <c r="K29" s="52"/>
      <c r="L29" s="53">
        <v>9</v>
      </c>
      <c r="M29" s="53"/>
      <c r="N29" s="54" t="e">
        <f>VLOOKUP(B29,'商品リスト'!$A$3:$N$226,13,0)</f>
        <v>#N/A</v>
      </c>
      <c r="O29" s="54" t="e">
        <f>VLOOKUP(B29,'商品リスト'!$A$3:$N$226,14,0)</f>
        <v>#N/A</v>
      </c>
      <c r="P29" s="54" t="e">
        <f t="shared" si="0"/>
        <v>#N/A</v>
      </c>
      <c r="Q29" s="55"/>
      <c r="R29" s="55"/>
      <c r="S29" s="55"/>
      <c r="T29" s="55"/>
      <c r="U29" s="55"/>
      <c r="V29" s="55"/>
      <c r="W29" s="55"/>
      <c r="X29" s="55"/>
      <c r="Y29" s="55" t="e">
        <f>+$O29</f>
        <v>#N/A</v>
      </c>
      <c r="Z29" s="55"/>
      <c r="AA29" s="55"/>
      <c r="AB29" s="55"/>
      <c r="AC29" s="55"/>
      <c r="AD29" s="55"/>
      <c r="AE29" s="55"/>
    </row>
    <row r="30" spans="2:31" ht="24" customHeight="1">
      <c r="B30" s="5"/>
      <c r="C30" s="29"/>
      <c r="D30" s="30"/>
      <c r="E30" s="9" t="e">
        <f>VLOOKUP(B30,'商品リスト'!$A$3:$N$226,3,0)</f>
        <v>#N/A</v>
      </c>
      <c r="F30" s="10" t="e">
        <f>VLOOKUP(B30,'商品リスト'!$A$3:$N$226,5,0)</f>
        <v>#N/A</v>
      </c>
      <c r="G30" s="11" t="e">
        <f>+VLOOKUP(B30,'商品リスト'!$A$3:$N$226,4,0)</f>
        <v>#N/A</v>
      </c>
      <c r="H30" s="12" t="e">
        <f>+VLOOKUP(B30,'商品リスト'!$A$3:$N$226,6,0)</f>
        <v>#N/A</v>
      </c>
      <c r="I30" s="36" t="e">
        <f>+VLOOKUP(B30,'商品リスト'!$A$3:$N$226,8,0)</f>
        <v>#N/A</v>
      </c>
      <c r="J30" s="22"/>
      <c r="K30" s="52"/>
      <c r="L30" s="53">
        <v>10</v>
      </c>
      <c r="M30" s="53"/>
      <c r="N30" s="54" t="e">
        <f>VLOOKUP(B30,'商品リスト'!$A$3:$N$226,13,0)</f>
        <v>#N/A</v>
      </c>
      <c r="O30" s="54" t="e">
        <f>VLOOKUP(B30,'商品リスト'!$A$3:$N$226,14,0)</f>
        <v>#N/A</v>
      </c>
      <c r="P30" s="54" t="e">
        <f t="shared" si="0"/>
        <v>#N/A</v>
      </c>
      <c r="Q30" s="55"/>
      <c r="R30" s="55"/>
      <c r="S30" s="55"/>
      <c r="T30" s="55"/>
      <c r="U30" s="55"/>
      <c r="V30" s="55"/>
      <c r="W30" s="55"/>
      <c r="X30" s="55"/>
      <c r="Y30" s="55"/>
      <c r="Z30" s="55" t="e">
        <f>+$O30</f>
        <v>#N/A</v>
      </c>
      <c r="AA30" s="55"/>
      <c r="AB30" s="55"/>
      <c r="AC30" s="55"/>
      <c r="AD30" s="55"/>
      <c r="AE30" s="55"/>
    </row>
    <row r="31" spans="2:31" ht="24" customHeight="1">
      <c r="B31" s="4"/>
      <c r="C31" s="29"/>
      <c r="D31" s="30"/>
      <c r="E31" s="9" t="e">
        <f>VLOOKUP(B31,'商品リスト'!$A$3:$N$226,3,0)</f>
        <v>#N/A</v>
      </c>
      <c r="F31" s="10" t="e">
        <f>VLOOKUP(B31,'商品リスト'!$A$3:$N$226,5,0)</f>
        <v>#N/A</v>
      </c>
      <c r="G31" s="11" t="e">
        <f>+VLOOKUP(B31,'商品リスト'!$A$3:$N$226,4,0)</f>
        <v>#N/A</v>
      </c>
      <c r="H31" s="12" t="e">
        <f>+VLOOKUP(B31,'商品リスト'!$A$3:$N$226,6,0)</f>
        <v>#N/A</v>
      </c>
      <c r="I31" s="36" t="e">
        <f>+VLOOKUP(B31,'商品リスト'!$A$3:$N$226,8,0)</f>
        <v>#N/A</v>
      </c>
      <c r="J31" s="22"/>
      <c r="K31" s="52"/>
      <c r="L31" s="53">
        <v>11</v>
      </c>
      <c r="M31" s="53"/>
      <c r="N31" s="54" t="e">
        <f>VLOOKUP(B31,'商品リスト'!$A$3:$N$226,13,0)</f>
        <v>#N/A</v>
      </c>
      <c r="O31" s="54" t="e">
        <f>VLOOKUP(B31,'商品リスト'!$A$3:$N$226,14,0)</f>
        <v>#N/A</v>
      </c>
      <c r="P31" s="54" t="e">
        <f t="shared" si="0"/>
        <v>#N/A</v>
      </c>
      <c r="Q31" s="55"/>
      <c r="R31" s="55"/>
      <c r="S31" s="55"/>
      <c r="T31" s="55"/>
      <c r="U31" s="55"/>
      <c r="V31" s="55"/>
      <c r="W31" s="55"/>
      <c r="X31" s="55"/>
      <c r="Y31" s="55"/>
      <c r="Z31" s="55"/>
      <c r="AA31" s="55" t="e">
        <f>+$O31</f>
        <v>#N/A</v>
      </c>
      <c r="AB31" s="55"/>
      <c r="AC31" s="55"/>
      <c r="AD31" s="55"/>
      <c r="AE31" s="55"/>
    </row>
    <row r="32" spans="2:31" ht="24" customHeight="1">
      <c r="B32" s="5"/>
      <c r="C32" s="29"/>
      <c r="D32" s="30"/>
      <c r="E32" s="9" t="e">
        <f>VLOOKUP(B32,'商品リスト'!$A$3:$N$226,3,0)</f>
        <v>#N/A</v>
      </c>
      <c r="F32" s="10" t="e">
        <f>VLOOKUP(B32,'商品リスト'!$A$3:$N$226,5,0)</f>
        <v>#N/A</v>
      </c>
      <c r="G32" s="11" t="e">
        <f>+VLOOKUP(B32,'商品リスト'!$A$3:$N$226,4,0)</f>
        <v>#N/A</v>
      </c>
      <c r="H32" s="12" t="e">
        <f>+VLOOKUP(B32,'商品リスト'!$A$3:$N$226,6,0)</f>
        <v>#N/A</v>
      </c>
      <c r="I32" s="36" t="e">
        <f>+VLOOKUP(B32,'商品リスト'!$A$3:$N$226,8,0)</f>
        <v>#N/A</v>
      </c>
      <c r="J32" s="22"/>
      <c r="K32" s="52"/>
      <c r="L32" s="53">
        <v>12</v>
      </c>
      <c r="M32" s="53"/>
      <c r="N32" s="54" t="e">
        <f>VLOOKUP(B32,'商品リスト'!$A$3:$N$226,13,0)</f>
        <v>#N/A</v>
      </c>
      <c r="O32" s="54" t="e">
        <f>VLOOKUP(B32,'商品リスト'!$A$3:$N$226,14,0)</f>
        <v>#N/A</v>
      </c>
      <c r="P32" s="54" t="e">
        <f t="shared" si="0"/>
        <v>#N/A</v>
      </c>
      <c r="Q32" s="55"/>
      <c r="R32" s="55"/>
      <c r="S32" s="55"/>
      <c r="T32" s="55"/>
      <c r="U32" s="55"/>
      <c r="V32" s="55"/>
      <c r="W32" s="55"/>
      <c r="X32" s="55"/>
      <c r="Y32" s="55"/>
      <c r="Z32" s="55"/>
      <c r="AA32" s="55"/>
      <c r="AB32" s="55" t="e">
        <f>+$O32</f>
        <v>#N/A</v>
      </c>
      <c r="AC32" s="55"/>
      <c r="AD32" s="55"/>
      <c r="AE32" s="55"/>
    </row>
    <row r="33" spans="2:31" ht="24" customHeight="1">
      <c r="B33" s="4"/>
      <c r="C33" s="29"/>
      <c r="D33" s="30"/>
      <c r="E33" s="9" t="e">
        <f>VLOOKUP(B33,'商品リスト'!$A$3:$N$226,3,0)</f>
        <v>#N/A</v>
      </c>
      <c r="F33" s="10" t="e">
        <f>VLOOKUP(B33,'商品リスト'!$A$3:$N$226,5,0)</f>
        <v>#N/A</v>
      </c>
      <c r="G33" s="11" t="e">
        <f>+VLOOKUP(B33,'商品リスト'!$A$3:$N$226,4,0)</f>
        <v>#N/A</v>
      </c>
      <c r="H33" s="12" t="e">
        <f>+VLOOKUP(B33,'商品リスト'!$A$3:$N$226,6,0)</f>
        <v>#N/A</v>
      </c>
      <c r="I33" s="36" t="e">
        <f>+VLOOKUP(B33,'商品リスト'!$A$3:$N$226,8,0)</f>
        <v>#N/A</v>
      </c>
      <c r="J33" s="22"/>
      <c r="K33" s="52"/>
      <c r="L33" s="53">
        <v>13</v>
      </c>
      <c r="M33" s="53"/>
      <c r="N33" s="54" t="e">
        <f>VLOOKUP(B33,'商品リスト'!$A$3:$N$226,13,0)</f>
        <v>#N/A</v>
      </c>
      <c r="O33" s="54" t="e">
        <f>VLOOKUP(B33,'商品リスト'!$A$3:$N$226,14,0)</f>
        <v>#N/A</v>
      </c>
      <c r="P33" s="54" t="e">
        <f t="shared" si="0"/>
        <v>#N/A</v>
      </c>
      <c r="Q33" s="55"/>
      <c r="R33" s="55"/>
      <c r="S33" s="55"/>
      <c r="T33" s="55"/>
      <c r="U33" s="55"/>
      <c r="V33" s="55"/>
      <c r="W33" s="55"/>
      <c r="X33" s="55"/>
      <c r="Y33" s="55"/>
      <c r="Z33" s="55"/>
      <c r="AA33" s="55"/>
      <c r="AB33" s="55"/>
      <c r="AC33" s="55" t="e">
        <f>+$O33</f>
        <v>#N/A</v>
      </c>
      <c r="AD33" s="55"/>
      <c r="AE33" s="55"/>
    </row>
    <row r="34" spans="2:31" ht="24" customHeight="1">
      <c r="B34" s="5"/>
      <c r="C34" s="29"/>
      <c r="D34" s="30"/>
      <c r="E34" s="9" t="e">
        <f>VLOOKUP(B34,'商品リスト'!$A$3:$N$226,3,0)</f>
        <v>#N/A</v>
      </c>
      <c r="F34" s="10" t="e">
        <f>VLOOKUP(B34,'商品リスト'!$A$3:$N$226,5,0)</f>
        <v>#N/A</v>
      </c>
      <c r="G34" s="11" t="e">
        <f>+VLOOKUP(B34,'商品リスト'!$A$3:$N$226,4,0)</f>
        <v>#N/A</v>
      </c>
      <c r="H34" s="12" t="e">
        <f>+VLOOKUP(B34,'商品リスト'!$A$3:$N$226,6,0)</f>
        <v>#N/A</v>
      </c>
      <c r="I34" s="36" t="e">
        <f>+VLOOKUP(B34,'商品リスト'!$A$3:$N$226,8,0)</f>
        <v>#N/A</v>
      </c>
      <c r="J34" s="22"/>
      <c r="K34" s="52"/>
      <c r="L34" s="53">
        <v>14</v>
      </c>
      <c r="M34" s="53"/>
      <c r="N34" s="54" t="e">
        <f>VLOOKUP(B34,'商品リスト'!$A$3:$N$226,13,0)</f>
        <v>#N/A</v>
      </c>
      <c r="O34" s="54" t="e">
        <f>VLOOKUP(B34,'商品リスト'!$A$3:$N$226,14,0)</f>
        <v>#N/A</v>
      </c>
      <c r="P34" s="54" t="e">
        <f t="shared" si="0"/>
        <v>#N/A</v>
      </c>
      <c r="Q34" s="55"/>
      <c r="R34" s="55"/>
      <c r="S34" s="55"/>
      <c r="T34" s="55"/>
      <c r="U34" s="55"/>
      <c r="V34" s="55"/>
      <c r="W34" s="55"/>
      <c r="X34" s="55"/>
      <c r="Y34" s="55"/>
      <c r="Z34" s="55"/>
      <c r="AA34" s="55"/>
      <c r="AB34" s="55"/>
      <c r="AC34" s="55"/>
      <c r="AD34" s="55" t="e">
        <f>+$O34</f>
        <v>#N/A</v>
      </c>
      <c r="AE34" s="55"/>
    </row>
    <row r="35" spans="2:31" ht="24" customHeight="1" thickBot="1">
      <c r="B35" s="6"/>
      <c r="C35" s="29"/>
      <c r="D35" s="30"/>
      <c r="E35" s="13" t="e">
        <f>VLOOKUP(B35,'商品リスト'!$A$3:$N$226,3,0)</f>
        <v>#N/A</v>
      </c>
      <c r="F35" s="14" t="e">
        <f>VLOOKUP(B35,'商品リスト'!$A$3:$N$226,5,0)</f>
        <v>#N/A</v>
      </c>
      <c r="G35" s="15" t="e">
        <f>+VLOOKUP(B35,'商品リスト'!$A$3:$N$226,4,0)</f>
        <v>#N/A</v>
      </c>
      <c r="H35" s="16" t="e">
        <f>+VLOOKUP(B35,'商品リスト'!$A$3:$N$226,6,0)</f>
        <v>#N/A</v>
      </c>
      <c r="I35" s="37" t="e">
        <f>+VLOOKUP(B35,'商品リスト'!$A$3:$N$226,8,0)</f>
        <v>#N/A</v>
      </c>
      <c r="J35" s="22"/>
      <c r="K35" s="52"/>
      <c r="L35" s="53">
        <v>15</v>
      </c>
      <c r="M35" s="53"/>
      <c r="N35" s="54" t="e">
        <f>VLOOKUP(B35,'商品リスト'!$A$3:$N$226,13,0)</f>
        <v>#N/A</v>
      </c>
      <c r="O35" s="54" t="e">
        <f>VLOOKUP(B35,'商品リスト'!$A$3:$N$226,14,0)</f>
        <v>#N/A</v>
      </c>
      <c r="P35" s="54" t="e">
        <f t="shared" si="0"/>
        <v>#N/A</v>
      </c>
      <c r="Q35" s="55"/>
      <c r="R35" s="55"/>
      <c r="S35" s="55"/>
      <c r="T35" s="55"/>
      <c r="U35" s="55"/>
      <c r="V35" s="55"/>
      <c r="W35" s="55"/>
      <c r="X35" s="55"/>
      <c r="Y35" s="55"/>
      <c r="Z35" s="55"/>
      <c r="AA35" s="55"/>
      <c r="AB35" s="55"/>
      <c r="AC35" s="55"/>
      <c r="AD35" s="55"/>
      <c r="AE35" s="55" t="e">
        <f>+$O35</f>
        <v>#N/A</v>
      </c>
    </row>
    <row r="36" spans="7:13" ht="5.25" customHeight="1">
      <c r="G36" s="23"/>
      <c r="H36" s="23"/>
      <c r="I36" s="23"/>
      <c r="J36" s="23"/>
      <c r="K36" s="58"/>
      <c r="L36" s="58"/>
      <c r="M36" s="58"/>
    </row>
    <row r="37" spans="5:10" ht="49.5" customHeight="1">
      <c r="E37" s="95" t="s">
        <v>9</v>
      </c>
      <c r="F37" s="95"/>
      <c r="G37" s="95"/>
      <c r="H37" s="95"/>
      <c r="I37" s="95"/>
      <c r="J37" s="95"/>
    </row>
    <row r="38" ht="16.5" customHeight="1"/>
  </sheetData>
  <sheetProtection password="E8A0" sheet="1" objects="1" scenarios="1" formatCells="0"/>
  <protectedRanges>
    <protectedRange password="CD98" sqref="B21:B35" name="範囲1"/>
  </protectedRanges>
  <mergeCells count="2">
    <mergeCell ref="E1:I1"/>
    <mergeCell ref="E37:J37"/>
  </mergeCells>
  <conditionalFormatting sqref="E35:P35">
    <cfRule type="expression" priority="16" dxfId="32" stopIfTrue="1">
      <formula>$B$35=""</formula>
    </cfRule>
  </conditionalFormatting>
  <conditionalFormatting sqref="E34:P34">
    <cfRule type="expression" priority="15" dxfId="32" stopIfTrue="1">
      <formula>$B$34=""</formula>
    </cfRule>
  </conditionalFormatting>
  <conditionalFormatting sqref="E33:P33">
    <cfRule type="expression" priority="14" dxfId="32" stopIfTrue="1">
      <formula>$B$33=""</formula>
    </cfRule>
  </conditionalFormatting>
  <conditionalFormatting sqref="E32:P32">
    <cfRule type="expression" priority="13" dxfId="32" stopIfTrue="1">
      <formula>$B$32=""</formula>
    </cfRule>
  </conditionalFormatting>
  <conditionalFormatting sqref="E31:P31">
    <cfRule type="expression" priority="12" dxfId="32" stopIfTrue="1">
      <formula>$B$31=""</formula>
    </cfRule>
  </conditionalFormatting>
  <conditionalFormatting sqref="E30:P30">
    <cfRule type="expression" priority="11" dxfId="32" stopIfTrue="1">
      <formula>$B$30=""</formula>
    </cfRule>
  </conditionalFormatting>
  <conditionalFormatting sqref="E29:P29">
    <cfRule type="expression" priority="10" dxfId="32" stopIfTrue="1">
      <formula>$B$29=""</formula>
    </cfRule>
  </conditionalFormatting>
  <conditionalFormatting sqref="E28:P28">
    <cfRule type="expression" priority="9" dxfId="32" stopIfTrue="1">
      <formula>$B$28=""</formula>
    </cfRule>
  </conditionalFormatting>
  <conditionalFormatting sqref="E27:P27">
    <cfRule type="expression" priority="8" dxfId="32" stopIfTrue="1">
      <formula>$B$27=""</formula>
    </cfRule>
  </conditionalFormatting>
  <conditionalFormatting sqref="E26:P26">
    <cfRule type="expression" priority="7" dxfId="32" stopIfTrue="1">
      <formula>$B$26=""</formula>
    </cfRule>
  </conditionalFormatting>
  <conditionalFormatting sqref="E25:P25">
    <cfRule type="expression" priority="6" dxfId="32" stopIfTrue="1">
      <formula>$B$25=""</formula>
    </cfRule>
  </conditionalFormatting>
  <conditionalFormatting sqref="E24:P24">
    <cfRule type="expression" priority="5" dxfId="32" stopIfTrue="1">
      <formula>$B$24=""</formula>
    </cfRule>
  </conditionalFormatting>
  <conditionalFormatting sqref="E23:P23">
    <cfRule type="expression" priority="4" dxfId="32" stopIfTrue="1">
      <formula>$B$23=""</formula>
    </cfRule>
  </conditionalFormatting>
  <conditionalFormatting sqref="E22:P22">
    <cfRule type="expression" priority="3" dxfId="32" stopIfTrue="1">
      <formula>$B$22=""</formula>
    </cfRule>
  </conditionalFormatting>
  <conditionalFormatting sqref="E21:P21 N22:P35">
    <cfRule type="expression" priority="2" dxfId="32" stopIfTrue="1">
      <formula>$B$21=""</formula>
    </cfRule>
  </conditionalFormatting>
  <conditionalFormatting sqref="P22:P35">
    <cfRule type="expression" priority="1" dxfId="32" stopIfTrue="1">
      <formula>$B$21=""</formula>
    </cfRule>
  </conditionalFormatting>
  <printOptions horizontalCentered="1"/>
  <pageMargins left="0.23" right="0.17" top="0.23" bottom="0.2" header="0.22" footer="0.15"/>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2015-08-04T01:30:18Z</cp:lastPrinted>
  <dcterms:created xsi:type="dcterms:W3CDTF">2009-03-25T07:02:31Z</dcterms:created>
  <dcterms:modified xsi:type="dcterms:W3CDTF">2015-08-04T02:21:55Z</dcterms:modified>
  <cp:category/>
  <cp:version/>
  <cp:contentType/>
  <cp:contentStatus/>
</cp:coreProperties>
</file>